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.Иванова и М.Цвяткова\Otchet 2016 Ob.savet\"/>
    </mc:Choice>
  </mc:AlternateContent>
  <bookViews>
    <workbookView xWindow="0" yWindow="0" windowWidth="21600" windowHeight="8640"/>
  </bookViews>
  <sheets>
    <sheet name="Sheet1" sheetId="1" r:id="rId1"/>
  </sheets>
  <definedNames>
    <definedName name="_xlnm.Print_Area" localSheetId="0">Sheet1!$A$1:$L$92</definedName>
  </definedNames>
  <calcPr calcId="162913"/>
</workbook>
</file>

<file path=xl/calcChain.xml><?xml version="1.0" encoding="utf-8"?>
<calcChain xmlns="http://schemas.openxmlformats.org/spreadsheetml/2006/main">
  <c r="M88" i="1" l="1"/>
  <c r="I88" i="1"/>
  <c r="N86" i="1"/>
  <c r="N85" i="1"/>
  <c r="N83" i="1"/>
  <c r="J86" i="1"/>
  <c r="J85" i="1"/>
  <c r="J84" i="1"/>
  <c r="N79" i="1"/>
  <c r="N78" i="1"/>
  <c r="N77" i="1"/>
  <c r="N73" i="1"/>
  <c r="N72" i="1"/>
  <c r="M71" i="1"/>
  <c r="M80" i="1" s="1"/>
  <c r="I75" i="1"/>
  <c r="I80" i="1" s="1"/>
  <c r="H75" i="1"/>
  <c r="J78" i="1"/>
  <c r="J77" i="1"/>
  <c r="J74" i="1"/>
  <c r="J72" i="1"/>
  <c r="I71" i="1"/>
  <c r="J71" i="1"/>
  <c r="N65" i="1"/>
  <c r="N64" i="1"/>
  <c r="N63" i="1"/>
  <c r="J67" i="1"/>
  <c r="J66" i="1"/>
  <c r="J65" i="1"/>
  <c r="J64" i="1"/>
  <c r="J62" i="1"/>
  <c r="I69" i="1"/>
  <c r="E69" i="1" s="1"/>
  <c r="M69" i="1"/>
  <c r="J56" i="1"/>
  <c r="M52" i="1"/>
  <c r="E52" i="1"/>
  <c r="F52" i="1" s="1"/>
  <c r="M37" i="1"/>
  <c r="N56" i="1"/>
  <c r="N55" i="1"/>
  <c r="N54" i="1"/>
  <c r="N53" i="1"/>
  <c r="N51" i="1"/>
  <c r="N50" i="1"/>
  <c r="N49" i="1"/>
  <c r="N48" i="1"/>
  <c r="N46" i="1"/>
  <c r="N45" i="1"/>
  <c r="N44" i="1"/>
  <c r="N43" i="1"/>
  <c r="N42" i="1"/>
  <c r="N41" i="1"/>
  <c r="N40" i="1"/>
  <c r="N39" i="1"/>
  <c r="N38" i="1"/>
  <c r="N36" i="1"/>
  <c r="N34" i="1"/>
  <c r="N33" i="1"/>
  <c r="N32" i="1"/>
  <c r="M31" i="1"/>
  <c r="M58" i="1" s="1"/>
  <c r="J50" i="1"/>
  <c r="J49" i="1"/>
  <c r="J48" i="1"/>
  <c r="J33" i="1"/>
  <c r="J32" i="1"/>
  <c r="I31" i="1"/>
  <c r="I58" i="1"/>
  <c r="E58" i="1" s="1"/>
  <c r="M22" i="1"/>
  <c r="E22" i="1" s="1"/>
  <c r="F22" i="1" s="1"/>
  <c r="N27" i="1"/>
  <c r="N26" i="1"/>
  <c r="N25" i="1"/>
  <c r="N23" i="1"/>
  <c r="N21" i="1"/>
  <c r="I29" i="1"/>
  <c r="E88" i="1"/>
  <c r="E87" i="1"/>
  <c r="E86" i="1"/>
  <c r="E85" i="1"/>
  <c r="E84" i="1"/>
  <c r="E83" i="1"/>
  <c r="E82" i="1"/>
  <c r="E79" i="1"/>
  <c r="F79" i="1" s="1"/>
  <c r="E78" i="1"/>
  <c r="F78" i="1" s="1"/>
  <c r="E77" i="1"/>
  <c r="F77" i="1" s="1"/>
  <c r="E76" i="1"/>
  <c r="E74" i="1"/>
  <c r="E73" i="1"/>
  <c r="F73" i="1"/>
  <c r="E72" i="1"/>
  <c r="E68" i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57" i="1"/>
  <c r="E56" i="1"/>
  <c r="E55" i="1"/>
  <c r="F55" i="1"/>
  <c r="E54" i="1"/>
  <c r="E53" i="1"/>
  <c r="F53" i="1"/>
  <c r="E51" i="1"/>
  <c r="F51" i="1"/>
  <c r="E50" i="1"/>
  <c r="E49" i="1"/>
  <c r="F49" i="1"/>
  <c r="E48" i="1"/>
  <c r="F48" i="1"/>
  <c r="E47" i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E36" i="1"/>
  <c r="F36" i="1"/>
  <c r="E35" i="1"/>
  <c r="E34" i="1"/>
  <c r="F34" i="1" s="1"/>
  <c r="E33" i="1"/>
  <c r="F33" i="1" s="1"/>
  <c r="E32" i="1"/>
  <c r="F32" i="1" s="1"/>
  <c r="E28" i="1"/>
  <c r="E27" i="1"/>
  <c r="F27" i="1"/>
  <c r="E26" i="1"/>
  <c r="E25" i="1"/>
  <c r="F25" i="1"/>
  <c r="E24" i="1"/>
  <c r="E23" i="1"/>
  <c r="F23" i="1" s="1"/>
  <c r="E21" i="1"/>
  <c r="F21" i="1" s="1"/>
  <c r="H71" i="1"/>
  <c r="H80" i="1"/>
  <c r="D65" i="1"/>
  <c r="L75" i="1"/>
  <c r="N75" i="1" s="1"/>
  <c r="D75" i="1"/>
  <c r="K75" i="1"/>
  <c r="C75" i="1"/>
  <c r="L71" i="1"/>
  <c r="N71" i="1"/>
  <c r="K71" i="1"/>
  <c r="K80" i="1"/>
  <c r="D66" i="1"/>
  <c r="C66" i="1"/>
  <c r="L52" i="1"/>
  <c r="N52" i="1"/>
  <c r="D52" i="1"/>
  <c r="K52" i="1"/>
  <c r="L37" i="1"/>
  <c r="N37" i="1"/>
  <c r="K37" i="1"/>
  <c r="K31" i="1"/>
  <c r="K58" i="1" s="1"/>
  <c r="H31" i="1"/>
  <c r="J31" i="1"/>
  <c r="G31" i="1"/>
  <c r="G58" i="1"/>
  <c r="C58" i="1" s="1"/>
  <c r="D78" i="1"/>
  <c r="D67" i="1"/>
  <c r="H29" i="1"/>
  <c r="D29" i="1" s="1"/>
  <c r="L22" i="1"/>
  <c r="N22" i="1"/>
  <c r="H88" i="1"/>
  <c r="D88" i="1"/>
  <c r="H69" i="1"/>
  <c r="L88" i="1"/>
  <c r="L89" i="1" s="1"/>
  <c r="L91" i="1" s="1"/>
  <c r="L69" i="1"/>
  <c r="D69" i="1"/>
  <c r="L31" i="1"/>
  <c r="L58" i="1"/>
  <c r="D86" i="1"/>
  <c r="F86" i="1" s="1"/>
  <c r="D85" i="1"/>
  <c r="F85" i="1" s="1"/>
  <c r="D84" i="1"/>
  <c r="F84" i="1" s="1"/>
  <c r="D83" i="1"/>
  <c r="F83" i="1" s="1"/>
  <c r="D82" i="1"/>
  <c r="D79" i="1"/>
  <c r="D77" i="1"/>
  <c r="D74" i="1"/>
  <c r="F74" i="1" s="1"/>
  <c r="D73" i="1"/>
  <c r="D72" i="1"/>
  <c r="F72" i="1" s="1"/>
  <c r="D63" i="1"/>
  <c r="D62" i="1"/>
  <c r="D57" i="1"/>
  <c r="D56" i="1"/>
  <c r="F56" i="1" s="1"/>
  <c r="D55" i="1"/>
  <c r="D54" i="1"/>
  <c r="F54" i="1" s="1"/>
  <c r="D51" i="1"/>
  <c r="D50" i="1"/>
  <c r="F50" i="1" s="1"/>
  <c r="D49" i="1"/>
  <c r="D48" i="1"/>
  <c r="D46" i="1"/>
  <c r="D45" i="1"/>
  <c r="D44" i="1"/>
  <c r="D43" i="1"/>
  <c r="D42" i="1"/>
  <c r="D41" i="1"/>
  <c r="D40" i="1"/>
  <c r="D39" i="1"/>
  <c r="D38" i="1"/>
  <c r="F38" i="1"/>
  <c r="D36" i="1"/>
  <c r="D34" i="1"/>
  <c r="D33" i="1"/>
  <c r="D32" i="1"/>
  <c r="D23" i="1"/>
  <c r="D25" i="1"/>
  <c r="D26" i="1"/>
  <c r="F26" i="1" s="1"/>
  <c r="D27" i="1"/>
  <c r="D21" i="1"/>
  <c r="G29" i="1"/>
  <c r="G59" i="1" s="1"/>
  <c r="G88" i="1"/>
  <c r="G89" i="1" s="1"/>
  <c r="G80" i="1"/>
  <c r="G69" i="1"/>
  <c r="C69" i="1" s="1"/>
  <c r="K22" i="1"/>
  <c r="K29" i="1" s="1"/>
  <c r="K88" i="1"/>
  <c r="K69" i="1"/>
  <c r="C74" i="1"/>
  <c r="C56" i="1"/>
  <c r="C57" i="1"/>
  <c r="D47" i="1"/>
  <c r="C47" i="1"/>
  <c r="D24" i="1"/>
  <c r="D28" i="1"/>
  <c r="D35" i="1"/>
  <c r="C87" i="1"/>
  <c r="C86" i="1"/>
  <c r="C85" i="1"/>
  <c r="C84" i="1"/>
  <c r="C83" i="1"/>
  <c r="C82" i="1"/>
  <c r="C79" i="1"/>
  <c r="C77" i="1"/>
  <c r="C76" i="1"/>
  <c r="C73" i="1"/>
  <c r="C72" i="1"/>
  <c r="C64" i="1"/>
  <c r="C63" i="1"/>
  <c r="C62" i="1"/>
  <c r="C60" i="1"/>
  <c r="C55" i="1"/>
  <c r="C54" i="1"/>
  <c r="C53" i="1"/>
  <c r="C52" i="1"/>
  <c r="C51" i="1"/>
  <c r="C50" i="1"/>
  <c r="C49" i="1"/>
  <c r="C48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28" i="1"/>
  <c r="C27" i="1"/>
  <c r="C26" i="1"/>
  <c r="C25" i="1"/>
  <c r="C24" i="1"/>
  <c r="C23" i="1"/>
  <c r="C21" i="1"/>
  <c r="D87" i="1"/>
  <c r="D76" i="1"/>
  <c r="D64" i="1"/>
  <c r="D60" i="1"/>
  <c r="D53" i="1"/>
  <c r="D31" i="1"/>
  <c r="C31" i="1"/>
  <c r="L80" i="1"/>
  <c r="D80" i="1" s="1"/>
  <c r="D71" i="1"/>
  <c r="E75" i="1"/>
  <c r="F75" i="1" s="1"/>
  <c r="E71" i="1"/>
  <c r="F71" i="1" s="1"/>
  <c r="E37" i="1"/>
  <c r="C80" i="1"/>
  <c r="I59" i="1"/>
  <c r="C71" i="1"/>
  <c r="D22" i="1"/>
  <c r="L29" i="1"/>
  <c r="H58" i="1"/>
  <c r="D58" i="1" s="1"/>
  <c r="D37" i="1"/>
  <c r="F37" i="1"/>
  <c r="E31" i="1"/>
  <c r="F31" i="1"/>
  <c r="N31" i="1"/>
  <c r="J75" i="1"/>
  <c r="L59" i="1"/>
  <c r="G91" i="1" l="1"/>
  <c r="K59" i="1"/>
  <c r="C59" i="1" s="1"/>
  <c r="C29" i="1"/>
  <c r="I89" i="1"/>
  <c r="E80" i="1"/>
  <c r="H59" i="1"/>
  <c r="D59" i="1" s="1"/>
  <c r="M29" i="1"/>
  <c r="C22" i="1"/>
  <c r="C88" i="1"/>
  <c r="K89" i="1" l="1"/>
  <c r="H89" i="1"/>
  <c r="I91" i="1"/>
  <c r="E29" i="1"/>
  <c r="M59" i="1"/>
  <c r="E59" i="1" l="1"/>
  <c r="M89" i="1"/>
  <c r="D89" i="1"/>
  <c r="H91" i="1"/>
  <c r="K91" i="1"/>
  <c r="C89" i="1"/>
  <c r="M91" i="1" l="1"/>
  <c r="E89" i="1"/>
</calcChain>
</file>

<file path=xl/sharedStrings.xml><?xml version="1.0" encoding="utf-8"?>
<sst xmlns="http://schemas.openxmlformats.org/spreadsheetml/2006/main" count="203" uniqueCount="123">
  <si>
    <t>Приложение 1</t>
  </si>
  <si>
    <t>О б щ о</t>
  </si>
  <si>
    <t>данък върху недвижимите имоти</t>
  </si>
  <si>
    <t>данък върху превозните средства</t>
  </si>
  <si>
    <t>2404</t>
  </si>
  <si>
    <t>приходи от наеми на имущество</t>
  </si>
  <si>
    <t>приходи от наеми на земя</t>
  </si>
  <si>
    <t>за ползване на детски градини</t>
  </si>
  <si>
    <t>за ползване пазари,тротоари, и др</t>
  </si>
  <si>
    <t>2705</t>
  </si>
  <si>
    <t>за битови отпадъци</t>
  </si>
  <si>
    <t>2707</t>
  </si>
  <si>
    <t>за технически услуги</t>
  </si>
  <si>
    <t>за административни услуги</t>
  </si>
  <si>
    <t>за откупуване на гробни места</t>
  </si>
  <si>
    <t>4022</t>
  </si>
  <si>
    <t>4030</t>
  </si>
  <si>
    <t>4040</t>
  </si>
  <si>
    <t>Всичко субсидии</t>
  </si>
  <si>
    <t>1. Трансфери между бюджетни сметки</t>
  </si>
  <si>
    <t>получени трансфери</t>
  </si>
  <si>
    <t>предоставени трансфери</t>
  </si>
  <si>
    <t>Дофинан.на държ.д-сти с общин.приходи</t>
  </si>
  <si>
    <t>за притежаване на куче</t>
  </si>
  <si>
    <t>2717</t>
  </si>
  <si>
    <t>9300</t>
  </si>
  <si>
    <t>0103</t>
  </si>
  <si>
    <t>6202</t>
  </si>
  <si>
    <t>8382</t>
  </si>
  <si>
    <t>обща субсидия</t>
  </si>
  <si>
    <t>8800</t>
  </si>
  <si>
    <t>ВИДОВЕ ПРИХОДИ</t>
  </si>
  <si>
    <t>§</t>
  </si>
  <si>
    <t>І. Приходи от данъци</t>
  </si>
  <si>
    <t>Всичко приходи от данъци</t>
  </si>
  <si>
    <t>ІІ. Неданъчни приходи</t>
  </si>
  <si>
    <t>2. Общински такси</t>
  </si>
  <si>
    <t>3. Глоби, санкции, наказателни лихви</t>
  </si>
  <si>
    <t>Всичко неданъчни приходи</t>
  </si>
  <si>
    <t>ІV. Трансфери</t>
  </si>
  <si>
    <t>Всичко трансфери</t>
  </si>
  <si>
    <t>V. Финансиране на дефицита</t>
  </si>
  <si>
    <t>Всичко финансиране на дефицита</t>
  </si>
  <si>
    <t>Всичко приходи по бюджета</t>
  </si>
  <si>
    <t>обща изравнителна субсидия</t>
  </si>
  <si>
    <t>ІІІ. Получени субсидии от ЦБ</t>
  </si>
  <si>
    <t>Всичко приходи с общ. характер</t>
  </si>
  <si>
    <t>3100</t>
  </si>
  <si>
    <t>1. Приходи и доходи от собственост</t>
  </si>
  <si>
    <t xml:space="preserve">               Общо:</t>
  </si>
  <si>
    <t>2000</t>
  </si>
  <si>
    <t>4100</t>
  </si>
  <si>
    <t>1. Патентен данък</t>
  </si>
  <si>
    <t>2. Имуществени данъци</t>
  </si>
  <si>
    <t>1308</t>
  </si>
  <si>
    <t>туристически данък</t>
  </si>
  <si>
    <t>данък върху наследствата</t>
  </si>
  <si>
    <t>1302</t>
  </si>
  <si>
    <t>приходи от дивиденти</t>
  </si>
  <si>
    <t>2407</t>
  </si>
  <si>
    <t>3700</t>
  </si>
  <si>
    <t>6. Приходи от концесии</t>
  </si>
  <si>
    <t>8372</t>
  </si>
  <si>
    <t>Бюджет</t>
  </si>
  <si>
    <t>3.Други данъци</t>
  </si>
  <si>
    <t>нетни прих.от продажба на услуги и стоки</t>
  </si>
  <si>
    <t>4. Други  приходи</t>
  </si>
  <si>
    <t>5. ДДС и други данъци в/у продажбите</t>
  </si>
  <si>
    <t>постъпления от продажба на сгради</t>
  </si>
  <si>
    <t>постъпления от продажба на НДМА отстъпено право на строеж</t>
  </si>
  <si>
    <t>постъпления  от продажба на земя</t>
  </si>
  <si>
    <t>2. Трансф. м/у бюдж.и извънбюдж.с/ки /нето/</t>
  </si>
  <si>
    <t>вноски в ЦБ от минали години</t>
  </si>
  <si>
    <t>3140</t>
  </si>
  <si>
    <t>Държавни дейности</t>
  </si>
  <si>
    <t>Общински дейности</t>
  </si>
  <si>
    <t>3.Временни безлих.заеми м/у бюджети и сметки за средства от ЕС</t>
  </si>
  <si>
    <t>целева субсидия за капиталови разходи</t>
  </si>
  <si>
    <t>7.Постъпления от продажба на нефинансови активи</t>
  </si>
  <si>
    <t>за ползване на общински социални услуги</t>
  </si>
  <si>
    <t>за ползване детски ясли и др.по здравеопаз.</t>
  </si>
  <si>
    <t>приходи от лихви по текущи банкови сметки</t>
  </si>
  <si>
    <t>данък при придобиване на имущество</t>
  </si>
  <si>
    <t>Първон.</t>
  </si>
  <si>
    <t>2729</t>
  </si>
  <si>
    <t>Помощи и дарения от страната</t>
  </si>
  <si>
    <t>4500</t>
  </si>
  <si>
    <t>Помощи и дарения от чужбина</t>
  </si>
  <si>
    <t>4600</t>
  </si>
  <si>
    <t>6105</t>
  </si>
  <si>
    <t>трансфери от МТСП</t>
  </si>
  <si>
    <t>6400</t>
  </si>
  <si>
    <t>трансфери от/за държ.предприятия</t>
  </si>
  <si>
    <t>3128</t>
  </si>
  <si>
    <t>други общински такси</t>
  </si>
  <si>
    <t>1.Получени дългосрочни заеми</t>
  </si>
  <si>
    <t>2. Погасени дългосрочни заеми</t>
  </si>
  <si>
    <t>3.Временно съхранявани чужди средства</t>
  </si>
  <si>
    <t>4. Друго финансиране</t>
  </si>
  <si>
    <t>5.Наличност по с/ки в лв. в началото.на периода</t>
  </si>
  <si>
    <t>6.Наличност по с/ки в лв. в края на периода</t>
  </si>
  <si>
    <t>към Pешение №</t>
  </si>
  <si>
    <t>на Общински съвет Габрово</t>
  </si>
  <si>
    <t>други целеви субсидии от РБ</t>
  </si>
  <si>
    <t>2016 г.</t>
  </si>
  <si>
    <t>възстановени трансфери за ЦБ</t>
  </si>
  <si>
    <t>3120</t>
  </si>
  <si>
    <t>целеви трансфери от РБ</t>
  </si>
  <si>
    <t>3118</t>
  </si>
  <si>
    <t>ОТЧЕТ НА ПРИХОДИТЕ ПО БЮДЖЕТА КЪМ 31.12.2016 Г.</t>
  </si>
  <si>
    <t>Оконч.</t>
  </si>
  <si>
    <t>Отчет към</t>
  </si>
  <si>
    <t>год.</t>
  </si>
  <si>
    <t>к.5</t>
  </si>
  <si>
    <t>:</t>
  </si>
  <si>
    <t>к.4</t>
  </si>
  <si>
    <t>к.9</t>
  </si>
  <si>
    <t>к.8</t>
  </si>
  <si>
    <t>к.13</t>
  </si>
  <si>
    <t>к.14</t>
  </si>
  <si>
    <t>х</t>
  </si>
  <si>
    <t>x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</si>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</sst>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Hebar"/>
      <charset val="204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1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0" xfId="0" applyFont="1"/>
    <xf numFmtId="0" fontId="1" fillId="0" borderId="5" xfId="0" applyFont="1" applyFill="1" applyBorder="1"/>
    <xf numFmtId="0" fontId="1" fillId="0" borderId="7" xfId="0" applyFont="1" applyBorder="1"/>
    <xf numFmtId="0" fontId="1" fillId="0" borderId="5" xfId="0" applyFont="1" applyBorder="1"/>
    <xf numFmtId="0" fontId="2" fillId="0" borderId="7" xfId="0" applyFont="1" applyFill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49" fontId="1" fillId="0" borderId="9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2" fillId="0" borderId="1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Fill="1" applyBorder="1"/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0" fontId="2" fillId="0" borderId="11" xfId="0" applyFont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4" fillId="2" borderId="11" xfId="1" applyFont="1" applyFill="1" applyBorder="1" applyAlignment="1">
      <alignment horizontal="left" wrapText="1"/>
    </xf>
    <xf numFmtId="1" fontId="4" fillId="2" borderId="4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7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7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center"/>
    </xf>
    <xf numFmtId="2" fontId="1" fillId="0" borderId="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_EBK_PROJECT_2001-las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419087136929459E-2"/>
          <c:y val="6.5292315333425055E-2"/>
          <c:w val="0.91286307053941906"/>
          <c:h val="0.87285516287841924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17152"/>
        <c:axId val="64018688"/>
      </c:barChart>
      <c:catAx>
        <c:axId val="640171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64018688"/>
        <c:crosses val="autoZero"/>
        <c:auto val="1"/>
        <c:lblAlgn val="ctr"/>
        <c:lblOffset val="100"/>
        <c:tickMarkSkip val="1"/>
        <c:noMultiLvlLbl val="0"/>
      </c:catAx>
      <c:valAx>
        <c:axId val="6401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64017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8340248962655596"/>
          <c:y val="0.50172001695664326"/>
          <c:w val="0"/>
          <c:h val="3.436426116838475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571500</xdr:colOff>
      <xdr:row>25</xdr:row>
      <xdr:rowOff>152400</xdr:rowOff>
    </xdr:from>
    <xdr:to>
      <xdr:col>25</xdr:col>
      <xdr:colOff>285750</xdr:colOff>
      <xdr:row>44</xdr:row>
      <xdr:rowOff>28575</xdr:rowOff>
    </xdr:to>
    <xdr:graphicFrame macro="">
      <xdr:nvGraphicFramePr>
        <xdr:cNvPr id="10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"/>
  <sheetViews>
    <sheetView tabSelected="1" topLeftCell="A6" zoomScaleNormal="100" workbookViewId="0">
      <pane xSplit="2" ySplit="13" topLeftCell="C81" activePane="bottomRight" state="frozen"/>
      <selection activeCell="A6" sqref="A6"/>
      <selection pane="topRight" activeCell="C6" sqref="C6"/>
      <selection pane="bottomLeft" activeCell="A19" sqref="A19"/>
      <selection pane="bottomRight" activeCell="M11" sqref="M11"/>
    </sheetView>
  </sheetViews>
  <sheetFormatPr defaultRowHeight="12"/>
  <cols>
    <col min="1" max="1" width="26.140625" style="3" customWidth="1"/>
    <col min="2" max="2" width="5.5703125" style="38" customWidth="1"/>
    <col min="3" max="3" width="8.7109375" style="2" customWidth="1"/>
    <col min="4" max="4" width="8.85546875" style="4" customWidth="1"/>
    <col min="5" max="5" width="10" style="4" customWidth="1"/>
    <col min="6" max="6" width="7.5703125" style="4" customWidth="1"/>
    <col min="7" max="7" width="8.85546875" style="2" customWidth="1"/>
    <col min="8" max="8" width="8.7109375" style="2" customWidth="1"/>
    <col min="9" max="9" width="9.7109375" style="2" customWidth="1"/>
    <col min="10" max="10" width="7.140625" style="2" customWidth="1"/>
    <col min="11" max="11" width="9" style="2" customWidth="1"/>
    <col min="12" max="12" width="8.7109375" style="2" customWidth="1"/>
    <col min="13" max="13" width="10.7109375" style="2" customWidth="1"/>
    <col min="14" max="14" width="6.140625" style="2" customWidth="1"/>
    <col min="15" max="16384" width="9.140625" style="2"/>
  </cols>
  <sheetData>
    <row r="1" spans="1:14" hidden="1">
      <c r="A1" s="1"/>
    </row>
    <row r="2" spans="1:14" hidden="1"/>
    <row r="3" spans="1:14" hidden="1">
      <c r="A3" s="4"/>
    </row>
    <row r="4" spans="1:14" hidden="1">
      <c r="A4" s="6"/>
      <c r="C4" s="5"/>
      <c r="D4" s="6"/>
      <c r="E4" s="6"/>
      <c r="F4" s="6"/>
      <c r="G4" s="5"/>
      <c r="H4" s="5"/>
      <c r="I4" s="5"/>
      <c r="J4" s="5"/>
      <c r="K4" s="7" t="s">
        <v>0</v>
      </c>
      <c r="L4" s="8"/>
    </row>
    <row r="5" spans="1:14" hidden="1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4">
      <c r="A6" s="9"/>
      <c r="B6" s="9"/>
      <c r="C6" s="9"/>
      <c r="D6" s="9"/>
      <c r="E6" s="9"/>
      <c r="F6" s="9"/>
      <c r="G6" s="9"/>
      <c r="H6" s="70" t="s">
        <v>122</v>
      </c>
      <c r="I6" s="70"/>
      <c r="J6" s="70"/>
      <c r="K6" s="9"/>
      <c r="L6" s="9"/>
    </row>
    <row r="7" spans="1:14" ht="12.75" customHeight="1">
      <c r="A7" s="9"/>
      <c r="B7" s="9"/>
      <c r="C7" s="9"/>
      <c r="D7" s="9"/>
      <c r="E7" s="9"/>
      <c r="F7" s="9"/>
      <c r="G7" s="9"/>
      <c r="H7" s="70" t="s">
        <v>101</v>
      </c>
      <c r="I7" s="70"/>
      <c r="J7" s="70"/>
      <c r="K7" s="71"/>
      <c r="L7" s="71"/>
    </row>
    <row r="8" spans="1:14">
      <c r="A8" s="9"/>
      <c r="B8" s="9"/>
      <c r="C8" s="9"/>
      <c r="D8" s="9"/>
      <c r="E8" s="9"/>
      <c r="F8" s="9"/>
      <c r="G8" s="9"/>
      <c r="H8" s="70" t="s">
        <v>102</v>
      </c>
      <c r="I8" s="70"/>
      <c r="J8" s="70"/>
      <c r="K8" s="10"/>
      <c r="L8" s="11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10"/>
      <c r="L9" s="11"/>
    </row>
    <row r="10" spans="1:14" ht="12.75" customHeight="1">
      <c r="A10" s="85" t="s">
        <v>109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4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1:1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4" ht="12.75" hidden="1" customHeight="1">
      <c r="A13" s="12"/>
      <c r="B13" s="39"/>
      <c r="C13" s="4"/>
      <c r="G13" s="4"/>
      <c r="H13" s="4"/>
      <c r="I13" s="4"/>
      <c r="J13" s="4"/>
      <c r="K13" s="12"/>
      <c r="L13" s="12"/>
    </row>
    <row r="14" spans="1:14" s="12" customFormat="1" ht="12" hidden="1" customHeight="1">
      <c r="A14" s="4"/>
      <c r="B14" s="40"/>
      <c r="C14" s="4"/>
      <c r="D14" s="4"/>
      <c r="E14" s="4"/>
      <c r="F14" s="4"/>
      <c r="G14" s="4"/>
      <c r="H14" s="4"/>
      <c r="I14" s="4"/>
      <c r="J14" s="4"/>
    </row>
    <row r="15" spans="1:14" s="4" customFormat="1" ht="12" customHeight="1">
      <c r="A15" s="41"/>
      <c r="B15" s="13"/>
      <c r="C15" s="86" t="s">
        <v>1</v>
      </c>
      <c r="D15" s="87"/>
      <c r="E15" s="87"/>
      <c r="F15" s="88"/>
      <c r="G15" s="86" t="s">
        <v>74</v>
      </c>
      <c r="H15" s="87"/>
      <c r="I15" s="87"/>
      <c r="J15" s="88"/>
      <c r="K15" s="89" t="s">
        <v>75</v>
      </c>
      <c r="L15" s="89"/>
      <c r="M15" s="89"/>
      <c r="N15" s="90"/>
    </row>
    <row r="16" spans="1:14" s="4" customFormat="1">
      <c r="A16" s="36"/>
      <c r="B16" s="14"/>
      <c r="C16" s="75" t="s">
        <v>83</v>
      </c>
      <c r="D16" s="75" t="s">
        <v>110</v>
      </c>
      <c r="E16" s="75" t="s">
        <v>111</v>
      </c>
      <c r="F16" s="13" t="s">
        <v>113</v>
      </c>
      <c r="G16" s="75" t="s">
        <v>83</v>
      </c>
      <c r="H16" s="75" t="s">
        <v>110</v>
      </c>
      <c r="I16" s="75" t="s">
        <v>111</v>
      </c>
      <c r="J16" s="13" t="s">
        <v>116</v>
      </c>
      <c r="K16" s="76" t="s">
        <v>83</v>
      </c>
      <c r="L16" s="75" t="s">
        <v>110</v>
      </c>
      <c r="M16" s="76" t="s">
        <v>111</v>
      </c>
      <c r="N16" s="13" t="s">
        <v>118</v>
      </c>
    </row>
    <row r="17" spans="1:14" s="4" customFormat="1">
      <c r="A17" s="36" t="s">
        <v>31</v>
      </c>
      <c r="B17" s="14" t="s">
        <v>32</v>
      </c>
      <c r="C17" s="55" t="s">
        <v>63</v>
      </c>
      <c r="D17" s="55" t="s">
        <v>63</v>
      </c>
      <c r="E17" s="73">
        <v>42735</v>
      </c>
      <c r="F17" s="14" t="s">
        <v>114</v>
      </c>
      <c r="G17" s="55" t="s">
        <v>63</v>
      </c>
      <c r="H17" s="55" t="s">
        <v>63</v>
      </c>
      <c r="I17" s="73">
        <v>42735</v>
      </c>
      <c r="J17" s="14" t="s">
        <v>114</v>
      </c>
      <c r="K17" s="67" t="s">
        <v>63</v>
      </c>
      <c r="L17" s="55" t="s">
        <v>63</v>
      </c>
      <c r="M17" s="74">
        <v>42735</v>
      </c>
      <c r="N17" s="14" t="s">
        <v>114</v>
      </c>
    </row>
    <row r="18" spans="1:14" s="4" customFormat="1">
      <c r="A18" s="26"/>
      <c r="B18" s="17"/>
      <c r="C18" s="54" t="s">
        <v>104</v>
      </c>
      <c r="D18" s="54" t="s">
        <v>104</v>
      </c>
      <c r="E18" s="54" t="s">
        <v>112</v>
      </c>
      <c r="F18" s="77" t="s">
        <v>115</v>
      </c>
      <c r="G18" s="54" t="s">
        <v>104</v>
      </c>
      <c r="H18" s="54" t="s">
        <v>104</v>
      </c>
      <c r="I18" s="54" t="s">
        <v>112</v>
      </c>
      <c r="J18" s="77" t="s">
        <v>117</v>
      </c>
      <c r="K18" s="68" t="s">
        <v>104</v>
      </c>
      <c r="L18" s="54" t="s">
        <v>104</v>
      </c>
      <c r="M18" s="68" t="s">
        <v>112</v>
      </c>
      <c r="N18" s="77" t="s">
        <v>119</v>
      </c>
    </row>
    <row r="19" spans="1:14" s="12" customFormat="1">
      <c r="A19" s="17">
        <v>1</v>
      </c>
      <c r="B19" s="17">
        <v>2</v>
      </c>
      <c r="C19" s="16">
        <v>3</v>
      </c>
      <c r="D19" s="16">
        <v>4</v>
      </c>
      <c r="E19" s="16">
        <v>5</v>
      </c>
      <c r="F19" s="16">
        <v>6</v>
      </c>
      <c r="G19" s="16">
        <v>7</v>
      </c>
      <c r="H19" s="16">
        <v>8</v>
      </c>
      <c r="I19" s="16">
        <v>9</v>
      </c>
      <c r="J19" s="16">
        <v>10</v>
      </c>
      <c r="K19" s="40">
        <v>11</v>
      </c>
      <c r="L19" s="42">
        <v>12</v>
      </c>
      <c r="M19" s="16">
        <v>13</v>
      </c>
      <c r="N19" s="17">
        <v>14</v>
      </c>
    </row>
    <row r="20" spans="1:14">
      <c r="A20" s="43" t="s">
        <v>33</v>
      </c>
      <c r="B20" s="44"/>
      <c r="C20" s="1"/>
      <c r="D20" s="1"/>
      <c r="E20" s="3"/>
      <c r="F20" s="3"/>
      <c r="G20" s="3"/>
      <c r="H20" s="3"/>
      <c r="I20" s="18"/>
      <c r="J20" s="18"/>
      <c r="K20" s="25"/>
      <c r="L20" s="1"/>
      <c r="M20" s="1"/>
      <c r="N20" s="1"/>
    </row>
    <row r="21" spans="1:14">
      <c r="A21" s="3" t="s">
        <v>52</v>
      </c>
      <c r="B21" s="44" t="s">
        <v>26</v>
      </c>
      <c r="C21" s="3">
        <f t="shared" ref="C21:C29" si="0">G21+K21</f>
        <v>110000</v>
      </c>
      <c r="D21" s="3">
        <f t="shared" ref="D21:E36" si="1">H21+L21</f>
        <v>110000</v>
      </c>
      <c r="E21" s="3">
        <f t="shared" si="1"/>
        <v>197655</v>
      </c>
      <c r="F21" s="79">
        <f>E21/D21*100</f>
        <v>179.68636363636364</v>
      </c>
      <c r="G21" s="3">
        <v>0</v>
      </c>
      <c r="H21" s="3">
        <v>0</v>
      </c>
      <c r="I21" s="18">
        <v>0</v>
      </c>
      <c r="J21" s="78" t="s">
        <v>120</v>
      </c>
      <c r="K21" s="18">
        <v>110000</v>
      </c>
      <c r="L21" s="3">
        <v>110000</v>
      </c>
      <c r="M21" s="3">
        <v>197655</v>
      </c>
      <c r="N21" s="79">
        <f>M21/L21*100</f>
        <v>179.68636363636364</v>
      </c>
    </row>
    <row r="22" spans="1:14">
      <c r="A22" s="3" t="s">
        <v>53</v>
      </c>
      <c r="B22" s="44">
        <v>1300</v>
      </c>
      <c r="C22" s="3">
        <f t="shared" si="0"/>
        <v>4350000</v>
      </c>
      <c r="D22" s="3">
        <f t="shared" si="1"/>
        <v>4350000</v>
      </c>
      <c r="E22" s="3">
        <f t="shared" si="1"/>
        <v>4743322</v>
      </c>
      <c r="F22" s="79">
        <f>E22/D22*100</f>
        <v>109.04188505747126</v>
      </c>
      <c r="G22" s="3">
        <v>0</v>
      </c>
      <c r="H22" s="3">
        <v>0</v>
      </c>
      <c r="I22" s="18">
        <v>0</v>
      </c>
      <c r="J22" s="78" t="s">
        <v>120</v>
      </c>
      <c r="K22" s="18">
        <f>K23+K24+K25+K26+K27</f>
        <v>4350000</v>
      </c>
      <c r="L22" s="3">
        <f>L23+L24+L25+L26+L27</f>
        <v>4350000</v>
      </c>
      <c r="M22" s="3">
        <f>M23+M24+M25+M26+M27</f>
        <v>4743322</v>
      </c>
      <c r="N22" s="79">
        <f t="shared" ref="N22:N27" si="2">M22/L22*100</f>
        <v>109.04188505747126</v>
      </c>
    </row>
    <row r="23" spans="1:14">
      <c r="A23" s="3" t="s">
        <v>2</v>
      </c>
      <c r="B23" s="44">
        <v>1301</v>
      </c>
      <c r="C23" s="3">
        <f t="shared" si="0"/>
        <v>1600000</v>
      </c>
      <c r="D23" s="3">
        <f t="shared" si="1"/>
        <v>1600000</v>
      </c>
      <c r="E23" s="3">
        <f t="shared" si="1"/>
        <v>1635769</v>
      </c>
      <c r="F23" s="79">
        <f>E23/D23*100</f>
        <v>102.23556250000001</v>
      </c>
      <c r="G23" s="3">
        <v>0</v>
      </c>
      <c r="H23" s="3">
        <v>0</v>
      </c>
      <c r="I23" s="18">
        <v>0</v>
      </c>
      <c r="J23" s="78" t="s">
        <v>120</v>
      </c>
      <c r="K23" s="18">
        <v>1600000</v>
      </c>
      <c r="L23" s="3">
        <v>1600000</v>
      </c>
      <c r="M23" s="3">
        <v>1635769</v>
      </c>
      <c r="N23" s="79">
        <f t="shared" si="2"/>
        <v>102.23556250000001</v>
      </c>
    </row>
    <row r="24" spans="1:14">
      <c r="A24" s="3" t="s">
        <v>56</v>
      </c>
      <c r="B24" s="44" t="s">
        <v>57</v>
      </c>
      <c r="C24" s="3">
        <f t="shared" si="0"/>
        <v>0</v>
      </c>
      <c r="D24" s="3">
        <f t="shared" si="1"/>
        <v>0</v>
      </c>
      <c r="E24" s="3">
        <f t="shared" si="1"/>
        <v>0</v>
      </c>
      <c r="F24" s="42" t="s">
        <v>120</v>
      </c>
      <c r="G24" s="3">
        <v>0</v>
      </c>
      <c r="H24" s="3">
        <v>0</v>
      </c>
      <c r="I24" s="18">
        <v>0</v>
      </c>
      <c r="J24" s="78" t="s">
        <v>120</v>
      </c>
      <c r="K24" s="18">
        <v>0</v>
      </c>
      <c r="L24" s="3">
        <v>0</v>
      </c>
      <c r="M24" s="3">
        <v>0</v>
      </c>
      <c r="N24" s="80" t="s">
        <v>120</v>
      </c>
    </row>
    <row r="25" spans="1:14">
      <c r="A25" s="3" t="s">
        <v>3</v>
      </c>
      <c r="B25" s="44">
        <v>1303</v>
      </c>
      <c r="C25" s="3">
        <f t="shared" si="0"/>
        <v>2000000</v>
      </c>
      <c r="D25" s="3">
        <f t="shared" si="1"/>
        <v>2000000</v>
      </c>
      <c r="E25" s="3">
        <f t="shared" si="1"/>
        <v>2070128</v>
      </c>
      <c r="F25" s="79">
        <f>E25/D25*100</f>
        <v>103.5064</v>
      </c>
      <c r="G25" s="3">
        <v>0</v>
      </c>
      <c r="H25" s="3">
        <v>0</v>
      </c>
      <c r="I25" s="18">
        <v>0</v>
      </c>
      <c r="J25" s="78" t="s">
        <v>120</v>
      </c>
      <c r="K25" s="18">
        <v>2000000</v>
      </c>
      <c r="L25" s="3">
        <v>2000000</v>
      </c>
      <c r="M25" s="3">
        <v>2070128</v>
      </c>
      <c r="N25" s="79">
        <f t="shared" si="2"/>
        <v>103.5064</v>
      </c>
    </row>
    <row r="26" spans="1:14">
      <c r="A26" s="3" t="s">
        <v>82</v>
      </c>
      <c r="B26" s="44">
        <v>1304</v>
      </c>
      <c r="C26" s="3">
        <f t="shared" si="0"/>
        <v>700000</v>
      </c>
      <c r="D26" s="3">
        <f t="shared" si="1"/>
        <v>700000</v>
      </c>
      <c r="E26" s="3">
        <f t="shared" si="1"/>
        <v>990499</v>
      </c>
      <c r="F26" s="79">
        <f>E26/D26*100</f>
        <v>141.49985714285714</v>
      </c>
      <c r="G26" s="3">
        <v>0</v>
      </c>
      <c r="H26" s="3">
        <v>0</v>
      </c>
      <c r="I26" s="18">
        <v>0</v>
      </c>
      <c r="J26" s="78" t="s">
        <v>120</v>
      </c>
      <c r="K26" s="18">
        <v>700000</v>
      </c>
      <c r="L26" s="3">
        <v>700000</v>
      </c>
      <c r="M26" s="3">
        <v>990499</v>
      </c>
      <c r="N26" s="79">
        <f t="shared" si="2"/>
        <v>141.49985714285714</v>
      </c>
    </row>
    <row r="27" spans="1:14">
      <c r="A27" s="3" t="s">
        <v>55</v>
      </c>
      <c r="B27" s="44" t="s">
        <v>54</v>
      </c>
      <c r="C27" s="3">
        <f t="shared" si="0"/>
        <v>50000</v>
      </c>
      <c r="D27" s="3">
        <f t="shared" si="1"/>
        <v>50000</v>
      </c>
      <c r="E27" s="3">
        <f t="shared" si="1"/>
        <v>46926</v>
      </c>
      <c r="F27" s="79">
        <f>E27/D27*100</f>
        <v>93.852000000000004</v>
      </c>
      <c r="G27" s="3">
        <v>0</v>
      </c>
      <c r="H27" s="3">
        <v>0</v>
      </c>
      <c r="I27" s="18">
        <v>0</v>
      </c>
      <c r="J27" s="78" t="s">
        <v>120</v>
      </c>
      <c r="K27" s="18">
        <v>50000</v>
      </c>
      <c r="L27" s="3">
        <v>50000</v>
      </c>
      <c r="M27" s="3">
        <v>46926</v>
      </c>
      <c r="N27" s="79">
        <f t="shared" si="2"/>
        <v>93.852000000000004</v>
      </c>
    </row>
    <row r="28" spans="1:14">
      <c r="A28" s="3" t="s">
        <v>64</v>
      </c>
      <c r="B28" s="44" t="s">
        <v>50</v>
      </c>
      <c r="C28" s="3">
        <f t="shared" si="0"/>
        <v>0</v>
      </c>
      <c r="D28" s="3">
        <f t="shared" si="1"/>
        <v>0</v>
      </c>
      <c r="E28" s="3">
        <f t="shared" si="1"/>
        <v>320</v>
      </c>
      <c r="F28" s="42" t="s">
        <v>120</v>
      </c>
      <c r="G28" s="3">
        <v>0</v>
      </c>
      <c r="H28" s="3">
        <v>0</v>
      </c>
      <c r="I28" s="18">
        <v>0</v>
      </c>
      <c r="J28" s="78" t="s">
        <v>120</v>
      </c>
      <c r="K28" s="18">
        <v>0</v>
      </c>
      <c r="L28" s="15">
        <v>0</v>
      </c>
      <c r="M28" s="15">
        <v>320</v>
      </c>
      <c r="N28" s="42" t="s">
        <v>120</v>
      </c>
    </row>
    <row r="29" spans="1:14" s="23" customFormat="1">
      <c r="A29" s="20" t="s">
        <v>34</v>
      </c>
      <c r="B29" s="45"/>
      <c r="C29" s="20">
        <f t="shared" si="0"/>
        <v>4460000</v>
      </c>
      <c r="D29" s="20">
        <f t="shared" si="1"/>
        <v>4460000</v>
      </c>
      <c r="E29" s="20">
        <f t="shared" si="1"/>
        <v>4941297</v>
      </c>
      <c r="F29" s="20"/>
      <c r="G29" s="20">
        <f>SUM(G21:G28)</f>
        <v>0</v>
      </c>
      <c r="H29" s="20">
        <f>SUM(H21:H28)</f>
        <v>0</v>
      </c>
      <c r="I29" s="20">
        <f>SUM(I21:I28)</f>
        <v>0</v>
      </c>
      <c r="J29" s="72" t="s">
        <v>120</v>
      </c>
      <c r="K29" s="21">
        <f>SUM(K21+K22+K28)</f>
        <v>4460000</v>
      </c>
      <c r="L29" s="20">
        <f>SUM(L21+L22+L28)</f>
        <v>4460000</v>
      </c>
      <c r="M29" s="20">
        <f>SUM(M21+M22+M28)</f>
        <v>4941297</v>
      </c>
      <c r="N29" s="20"/>
    </row>
    <row r="30" spans="1:14">
      <c r="A30" s="43" t="s">
        <v>35</v>
      </c>
      <c r="B30" s="44"/>
      <c r="C30" s="1"/>
      <c r="D30" s="1"/>
      <c r="E30" s="25"/>
      <c r="F30" s="3"/>
      <c r="G30" s="25"/>
      <c r="H30" s="25"/>
      <c r="I30" s="18"/>
      <c r="J30" s="18"/>
      <c r="K30" s="18"/>
      <c r="L30" s="18"/>
      <c r="M30" s="1"/>
      <c r="N30" s="1"/>
    </row>
    <row r="31" spans="1:14">
      <c r="A31" s="3" t="s">
        <v>48</v>
      </c>
      <c r="B31" s="44">
        <v>2400</v>
      </c>
      <c r="C31" s="3">
        <f t="shared" ref="C31:C57" si="3">G31+K31</f>
        <v>2901676</v>
      </c>
      <c r="D31" s="3">
        <f t="shared" ref="D31:E57" si="4">H31+L31</f>
        <v>2907505</v>
      </c>
      <c r="E31" s="3">
        <f t="shared" si="1"/>
        <v>2661570</v>
      </c>
      <c r="F31" s="79">
        <f>E31/D31*100</f>
        <v>91.541373101679966</v>
      </c>
      <c r="G31" s="18">
        <f>SUM(G32:G36)</f>
        <v>104256</v>
      </c>
      <c r="H31" s="18">
        <f>SUM(H32:H36)</f>
        <v>110085</v>
      </c>
      <c r="I31" s="18">
        <f>SUM(I32:I36)</f>
        <v>109528</v>
      </c>
      <c r="J31" s="81">
        <f>I31/H31*100</f>
        <v>99.494027342508062</v>
      </c>
      <c r="K31" s="18">
        <f>SUM(K32:K36)</f>
        <v>2797420</v>
      </c>
      <c r="L31" s="18">
        <f>SUM(L32:L36)</f>
        <v>2797420</v>
      </c>
      <c r="M31" s="18">
        <f>SUM(M32:M36)</f>
        <v>2552042</v>
      </c>
      <c r="N31" s="79">
        <f>M31/L31*100</f>
        <v>91.228417613372329</v>
      </c>
    </row>
    <row r="32" spans="1:14">
      <c r="A32" s="3" t="s">
        <v>65</v>
      </c>
      <c r="B32" s="44" t="s">
        <v>4</v>
      </c>
      <c r="C32" s="3">
        <f t="shared" si="3"/>
        <v>1557420</v>
      </c>
      <c r="D32" s="3">
        <f t="shared" si="4"/>
        <v>1558665</v>
      </c>
      <c r="E32" s="3">
        <f t="shared" si="1"/>
        <v>1373936</v>
      </c>
      <c r="F32" s="79">
        <f>E32/D32*100</f>
        <v>88.148255077261624</v>
      </c>
      <c r="G32" s="3">
        <v>31290</v>
      </c>
      <c r="H32" s="3">
        <v>32535</v>
      </c>
      <c r="I32" s="18">
        <v>32650</v>
      </c>
      <c r="J32" s="81">
        <f>I32/H32*100</f>
        <v>100.35346549869371</v>
      </c>
      <c r="K32" s="18">
        <v>1526130</v>
      </c>
      <c r="L32" s="18">
        <v>1526130</v>
      </c>
      <c r="M32" s="3">
        <v>1341286</v>
      </c>
      <c r="N32" s="79">
        <f>M32/L32*100</f>
        <v>87.888056718628164</v>
      </c>
    </row>
    <row r="33" spans="1:14">
      <c r="A33" s="3" t="s">
        <v>5</v>
      </c>
      <c r="B33" s="44">
        <v>2405</v>
      </c>
      <c r="C33" s="3">
        <f t="shared" si="3"/>
        <v>1119256</v>
      </c>
      <c r="D33" s="3">
        <f t="shared" si="4"/>
        <v>1123840</v>
      </c>
      <c r="E33" s="3">
        <f t="shared" si="1"/>
        <v>1035882</v>
      </c>
      <c r="F33" s="79">
        <f>E33/D33*100</f>
        <v>92.17344105922551</v>
      </c>
      <c r="G33" s="3">
        <v>72966</v>
      </c>
      <c r="H33" s="3">
        <v>77550</v>
      </c>
      <c r="I33" s="18">
        <v>76878</v>
      </c>
      <c r="J33" s="81">
        <f>I33/H33*100</f>
        <v>99.133462282398455</v>
      </c>
      <c r="K33" s="18">
        <v>1046290</v>
      </c>
      <c r="L33" s="18">
        <v>1046290</v>
      </c>
      <c r="M33" s="3">
        <v>959004</v>
      </c>
      <c r="N33" s="79">
        <f>M33/L33*100</f>
        <v>91.657571036710664</v>
      </c>
    </row>
    <row r="34" spans="1:14">
      <c r="A34" s="3" t="s">
        <v>6</v>
      </c>
      <c r="B34" s="44">
        <v>2406</v>
      </c>
      <c r="C34" s="3">
        <f t="shared" si="3"/>
        <v>130000</v>
      </c>
      <c r="D34" s="3">
        <f t="shared" si="4"/>
        <v>130000</v>
      </c>
      <c r="E34" s="3">
        <f t="shared" si="1"/>
        <v>113701</v>
      </c>
      <c r="F34" s="79">
        <f>E34/D34*100</f>
        <v>87.462307692307689</v>
      </c>
      <c r="G34" s="3">
        <v>0</v>
      </c>
      <c r="H34" s="3">
        <v>0</v>
      </c>
      <c r="I34" s="18">
        <v>0</v>
      </c>
      <c r="J34" s="78" t="s">
        <v>120</v>
      </c>
      <c r="K34" s="18">
        <v>130000</v>
      </c>
      <c r="L34" s="18">
        <v>130000</v>
      </c>
      <c r="M34" s="3">
        <v>113701</v>
      </c>
      <c r="N34" s="79">
        <f>M34/L34*100</f>
        <v>87.462307692307689</v>
      </c>
    </row>
    <row r="35" spans="1:14">
      <c r="A35" s="3" t="s">
        <v>58</v>
      </c>
      <c r="B35" s="44" t="s">
        <v>59</v>
      </c>
      <c r="C35" s="3">
        <f t="shared" si="3"/>
        <v>0</v>
      </c>
      <c r="D35" s="3">
        <f t="shared" si="4"/>
        <v>0</v>
      </c>
      <c r="E35" s="3">
        <f t="shared" si="1"/>
        <v>0</v>
      </c>
      <c r="F35" s="42" t="s">
        <v>120</v>
      </c>
      <c r="G35" s="3">
        <v>0</v>
      </c>
      <c r="H35" s="3">
        <v>0</v>
      </c>
      <c r="I35" s="18">
        <v>0</v>
      </c>
      <c r="J35" s="78" t="s">
        <v>120</v>
      </c>
      <c r="K35" s="18">
        <v>0</v>
      </c>
      <c r="L35" s="18">
        <v>0</v>
      </c>
      <c r="M35" s="3">
        <v>0</v>
      </c>
      <c r="N35" s="42" t="s">
        <v>120</v>
      </c>
    </row>
    <row r="36" spans="1:14">
      <c r="A36" s="3" t="s">
        <v>81</v>
      </c>
      <c r="B36" s="44">
        <v>2408</v>
      </c>
      <c r="C36" s="3">
        <f t="shared" si="3"/>
        <v>95000</v>
      </c>
      <c r="D36" s="3">
        <f t="shared" si="4"/>
        <v>95000</v>
      </c>
      <c r="E36" s="3">
        <f t="shared" si="1"/>
        <v>138051</v>
      </c>
      <c r="F36" s="79">
        <f t="shared" ref="F36:F46" si="5">E36/D36*100</f>
        <v>145.31684210526316</v>
      </c>
      <c r="G36" s="3">
        <v>0</v>
      </c>
      <c r="H36" s="3">
        <v>0</v>
      </c>
      <c r="I36" s="18">
        <v>0</v>
      </c>
      <c r="J36" s="78" t="s">
        <v>120</v>
      </c>
      <c r="K36" s="18">
        <v>95000</v>
      </c>
      <c r="L36" s="18">
        <v>95000</v>
      </c>
      <c r="M36" s="3">
        <v>138051</v>
      </c>
      <c r="N36" s="79">
        <f t="shared" ref="N36:N46" si="6">M36/L36*100</f>
        <v>145.31684210526316</v>
      </c>
    </row>
    <row r="37" spans="1:14">
      <c r="A37" s="3" t="s">
        <v>36</v>
      </c>
      <c r="B37" s="44">
        <v>2700</v>
      </c>
      <c r="C37" s="3">
        <f t="shared" si="3"/>
        <v>5297900</v>
      </c>
      <c r="D37" s="3">
        <f t="shared" si="4"/>
        <v>5297900</v>
      </c>
      <c r="E37" s="3">
        <f t="shared" si="4"/>
        <v>5199546</v>
      </c>
      <c r="F37" s="79">
        <f t="shared" si="5"/>
        <v>98.143528567923141</v>
      </c>
      <c r="G37" s="3">
        <v>0</v>
      </c>
      <c r="H37" s="3">
        <v>0</v>
      </c>
      <c r="I37" s="18">
        <v>0</v>
      </c>
      <c r="J37" s="78" t="s">
        <v>120</v>
      </c>
      <c r="K37" s="18">
        <f>SUM(K38:K47)</f>
        <v>5297900</v>
      </c>
      <c r="L37" s="18">
        <f>SUM(L38:L47)</f>
        <v>5297900</v>
      </c>
      <c r="M37" s="18">
        <f>SUM(M38:M47)</f>
        <v>5199546</v>
      </c>
      <c r="N37" s="79">
        <f t="shared" si="6"/>
        <v>98.143528567923141</v>
      </c>
    </row>
    <row r="38" spans="1:14">
      <c r="A38" s="3" t="s">
        <v>7</v>
      </c>
      <c r="B38" s="44">
        <v>2701</v>
      </c>
      <c r="C38" s="3">
        <f t="shared" si="3"/>
        <v>560000</v>
      </c>
      <c r="D38" s="3">
        <f t="shared" si="4"/>
        <v>560000</v>
      </c>
      <c r="E38" s="3">
        <f t="shared" si="4"/>
        <v>543365</v>
      </c>
      <c r="F38" s="79">
        <f t="shared" si="5"/>
        <v>97.029464285714283</v>
      </c>
      <c r="G38" s="3">
        <v>0</v>
      </c>
      <c r="H38" s="3">
        <v>0</v>
      </c>
      <c r="I38" s="18">
        <v>0</v>
      </c>
      <c r="J38" s="78" t="s">
        <v>120</v>
      </c>
      <c r="K38" s="18">
        <v>560000</v>
      </c>
      <c r="L38" s="18">
        <v>560000</v>
      </c>
      <c r="M38" s="3">
        <v>543365</v>
      </c>
      <c r="N38" s="79">
        <f t="shared" si="6"/>
        <v>97.029464285714283</v>
      </c>
    </row>
    <row r="39" spans="1:14">
      <c r="A39" s="3" t="s">
        <v>80</v>
      </c>
      <c r="B39" s="44">
        <v>2702</v>
      </c>
      <c r="C39" s="3">
        <f t="shared" si="3"/>
        <v>125000</v>
      </c>
      <c r="D39" s="3">
        <f t="shared" si="4"/>
        <v>125000</v>
      </c>
      <c r="E39" s="3">
        <f t="shared" si="4"/>
        <v>123872</v>
      </c>
      <c r="F39" s="79">
        <f t="shared" si="5"/>
        <v>99.0976</v>
      </c>
      <c r="G39" s="3">
        <v>0</v>
      </c>
      <c r="H39" s="3">
        <v>0</v>
      </c>
      <c r="I39" s="18">
        <v>0</v>
      </c>
      <c r="J39" s="78" t="s">
        <v>120</v>
      </c>
      <c r="K39" s="18">
        <v>125000</v>
      </c>
      <c r="L39" s="18">
        <v>125000</v>
      </c>
      <c r="M39" s="3">
        <v>123872</v>
      </c>
      <c r="N39" s="79">
        <f t="shared" si="6"/>
        <v>99.0976</v>
      </c>
    </row>
    <row r="40" spans="1:14">
      <c r="A40" s="3" t="s">
        <v>79</v>
      </c>
      <c r="B40" s="44">
        <v>2704</v>
      </c>
      <c r="C40" s="3">
        <f t="shared" si="3"/>
        <v>170000</v>
      </c>
      <c r="D40" s="3">
        <f t="shared" si="4"/>
        <v>170000</v>
      </c>
      <c r="E40" s="3">
        <f t="shared" si="4"/>
        <v>157176</v>
      </c>
      <c r="F40" s="79">
        <f t="shared" si="5"/>
        <v>92.456470588235291</v>
      </c>
      <c r="G40" s="3">
        <v>0</v>
      </c>
      <c r="H40" s="3">
        <v>0</v>
      </c>
      <c r="I40" s="18">
        <v>0</v>
      </c>
      <c r="J40" s="78" t="s">
        <v>120</v>
      </c>
      <c r="K40" s="18">
        <v>170000</v>
      </c>
      <c r="L40" s="18">
        <v>170000</v>
      </c>
      <c r="M40" s="3">
        <v>157176</v>
      </c>
      <c r="N40" s="79">
        <f t="shared" si="6"/>
        <v>92.456470588235291</v>
      </c>
    </row>
    <row r="41" spans="1:14">
      <c r="A41" s="3" t="s">
        <v>8</v>
      </c>
      <c r="B41" s="44" t="s">
        <v>9</v>
      </c>
      <c r="C41" s="3">
        <f t="shared" si="3"/>
        <v>180000</v>
      </c>
      <c r="D41" s="3">
        <f t="shared" si="4"/>
        <v>180000</v>
      </c>
      <c r="E41" s="3">
        <f t="shared" si="4"/>
        <v>158234</v>
      </c>
      <c r="F41" s="79">
        <f t="shared" si="5"/>
        <v>87.907777777777767</v>
      </c>
      <c r="G41" s="3">
        <v>0</v>
      </c>
      <c r="H41" s="3">
        <v>0</v>
      </c>
      <c r="I41" s="18">
        <v>0</v>
      </c>
      <c r="J41" s="78" t="s">
        <v>120</v>
      </c>
      <c r="K41" s="18">
        <v>180000</v>
      </c>
      <c r="L41" s="18">
        <v>180000</v>
      </c>
      <c r="M41" s="3">
        <v>158234</v>
      </c>
      <c r="N41" s="79">
        <f t="shared" si="6"/>
        <v>87.907777777777767</v>
      </c>
    </row>
    <row r="42" spans="1:14">
      <c r="A42" s="3" t="s">
        <v>10</v>
      </c>
      <c r="B42" s="44" t="s">
        <v>11</v>
      </c>
      <c r="C42" s="3">
        <f t="shared" si="3"/>
        <v>3875900</v>
      </c>
      <c r="D42" s="3">
        <f t="shared" si="4"/>
        <v>3875900</v>
      </c>
      <c r="E42" s="3">
        <f t="shared" si="4"/>
        <v>3864814</v>
      </c>
      <c r="F42" s="79">
        <f t="shared" si="5"/>
        <v>99.713976108774744</v>
      </c>
      <c r="G42" s="3">
        <v>0</v>
      </c>
      <c r="H42" s="3">
        <v>0</v>
      </c>
      <c r="I42" s="18">
        <v>0</v>
      </c>
      <c r="J42" s="78" t="s">
        <v>120</v>
      </c>
      <c r="K42" s="18">
        <v>3875900</v>
      </c>
      <c r="L42" s="18">
        <v>3875900</v>
      </c>
      <c r="M42" s="3">
        <v>3864814</v>
      </c>
      <c r="N42" s="79">
        <f t="shared" si="6"/>
        <v>99.713976108774744</v>
      </c>
    </row>
    <row r="43" spans="1:14">
      <c r="A43" s="3" t="s">
        <v>12</v>
      </c>
      <c r="B43" s="44">
        <v>2710</v>
      </c>
      <c r="C43" s="3">
        <f t="shared" si="3"/>
        <v>160000</v>
      </c>
      <c r="D43" s="3">
        <f t="shared" si="4"/>
        <v>160000</v>
      </c>
      <c r="E43" s="3">
        <f t="shared" si="4"/>
        <v>142837</v>
      </c>
      <c r="F43" s="79">
        <f t="shared" si="5"/>
        <v>89.273124999999993</v>
      </c>
      <c r="G43" s="3">
        <v>0</v>
      </c>
      <c r="H43" s="3">
        <v>0</v>
      </c>
      <c r="I43" s="18">
        <v>0</v>
      </c>
      <c r="J43" s="78" t="s">
        <v>120</v>
      </c>
      <c r="K43" s="18">
        <v>160000</v>
      </c>
      <c r="L43" s="18">
        <v>160000</v>
      </c>
      <c r="M43" s="3">
        <v>142837</v>
      </c>
      <c r="N43" s="79">
        <f t="shared" si="6"/>
        <v>89.273124999999993</v>
      </c>
    </row>
    <row r="44" spans="1:14">
      <c r="A44" s="3" t="s">
        <v>13</v>
      </c>
      <c r="B44" s="44">
        <v>2711</v>
      </c>
      <c r="C44" s="3">
        <f t="shared" si="3"/>
        <v>165000</v>
      </c>
      <c r="D44" s="3">
        <f t="shared" si="4"/>
        <v>165000</v>
      </c>
      <c r="E44" s="3">
        <f t="shared" si="4"/>
        <v>165545</v>
      </c>
      <c r="F44" s="79">
        <f t="shared" si="5"/>
        <v>100.33030303030304</v>
      </c>
      <c r="G44" s="3">
        <v>0</v>
      </c>
      <c r="H44" s="3">
        <v>0</v>
      </c>
      <c r="I44" s="18">
        <v>0</v>
      </c>
      <c r="J44" s="78" t="s">
        <v>120</v>
      </c>
      <c r="K44" s="18">
        <v>165000</v>
      </c>
      <c r="L44" s="18">
        <v>165000</v>
      </c>
      <c r="M44" s="3">
        <v>165545</v>
      </c>
      <c r="N44" s="79">
        <f t="shared" si="6"/>
        <v>100.33030303030304</v>
      </c>
    </row>
    <row r="45" spans="1:14">
      <c r="A45" s="3" t="s">
        <v>14</v>
      </c>
      <c r="B45" s="44">
        <v>2715</v>
      </c>
      <c r="C45" s="3">
        <f t="shared" si="3"/>
        <v>60000</v>
      </c>
      <c r="D45" s="3">
        <f t="shared" si="4"/>
        <v>60000</v>
      </c>
      <c r="E45" s="3">
        <f t="shared" si="4"/>
        <v>41970</v>
      </c>
      <c r="F45" s="79">
        <f t="shared" si="5"/>
        <v>69.95</v>
      </c>
      <c r="G45" s="3">
        <v>0</v>
      </c>
      <c r="H45" s="3">
        <v>0</v>
      </c>
      <c r="I45" s="18">
        <v>0</v>
      </c>
      <c r="J45" s="78" t="s">
        <v>120</v>
      </c>
      <c r="K45" s="18">
        <v>60000</v>
      </c>
      <c r="L45" s="18">
        <v>60000</v>
      </c>
      <c r="M45" s="3">
        <v>41970</v>
      </c>
      <c r="N45" s="79">
        <f t="shared" si="6"/>
        <v>69.95</v>
      </c>
    </row>
    <row r="46" spans="1:14" s="4" customFormat="1">
      <c r="A46" s="3" t="s">
        <v>23</v>
      </c>
      <c r="B46" s="44" t="s">
        <v>24</v>
      </c>
      <c r="C46" s="3">
        <f t="shared" si="3"/>
        <v>2000</v>
      </c>
      <c r="D46" s="3">
        <f t="shared" si="4"/>
        <v>2000</v>
      </c>
      <c r="E46" s="3">
        <f t="shared" si="4"/>
        <v>1628</v>
      </c>
      <c r="F46" s="79">
        <f t="shared" si="5"/>
        <v>81.399999999999991</v>
      </c>
      <c r="G46" s="3">
        <v>0</v>
      </c>
      <c r="H46" s="3">
        <v>0</v>
      </c>
      <c r="I46" s="18">
        <v>0</v>
      </c>
      <c r="J46" s="78" t="s">
        <v>120</v>
      </c>
      <c r="K46" s="18">
        <v>2000</v>
      </c>
      <c r="L46" s="18">
        <v>2000</v>
      </c>
      <c r="M46" s="3">
        <v>1628</v>
      </c>
      <c r="N46" s="79">
        <f t="shared" si="6"/>
        <v>81.399999999999991</v>
      </c>
    </row>
    <row r="47" spans="1:14" s="4" customFormat="1">
      <c r="A47" s="3" t="s">
        <v>94</v>
      </c>
      <c r="B47" s="44" t="s">
        <v>84</v>
      </c>
      <c r="C47" s="3">
        <f t="shared" si="3"/>
        <v>0</v>
      </c>
      <c r="D47" s="3">
        <f t="shared" si="4"/>
        <v>0</v>
      </c>
      <c r="E47" s="3">
        <f t="shared" si="4"/>
        <v>105</v>
      </c>
      <c r="F47" s="42" t="s">
        <v>120</v>
      </c>
      <c r="G47" s="3">
        <v>0</v>
      </c>
      <c r="H47" s="3">
        <v>0</v>
      </c>
      <c r="I47" s="18">
        <v>0</v>
      </c>
      <c r="J47" s="78" t="s">
        <v>120</v>
      </c>
      <c r="K47" s="18">
        <v>0</v>
      </c>
      <c r="L47" s="18">
        <v>0</v>
      </c>
      <c r="M47" s="3">
        <v>105</v>
      </c>
      <c r="N47" s="42" t="s">
        <v>120</v>
      </c>
    </row>
    <row r="48" spans="1:14" s="4" customFormat="1">
      <c r="A48" s="3" t="s">
        <v>37</v>
      </c>
      <c r="B48" s="46">
        <v>2800</v>
      </c>
      <c r="C48" s="3">
        <f t="shared" si="3"/>
        <v>350000</v>
      </c>
      <c r="D48" s="3">
        <f t="shared" si="4"/>
        <v>350917</v>
      </c>
      <c r="E48" s="3">
        <f t="shared" si="4"/>
        <v>352918</v>
      </c>
      <c r="F48" s="79">
        <f t="shared" ref="F48:F56" si="7">E48/D48*100</f>
        <v>100.57022030850599</v>
      </c>
      <c r="G48" s="3">
        <v>0</v>
      </c>
      <c r="H48" s="3">
        <v>917</v>
      </c>
      <c r="I48" s="18">
        <v>917</v>
      </c>
      <c r="J48" s="81">
        <f>I48/H48*100</f>
        <v>100</v>
      </c>
      <c r="K48" s="18">
        <v>350000</v>
      </c>
      <c r="L48" s="18">
        <v>350000</v>
      </c>
      <c r="M48" s="3">
        <v>352001</v>
      </c>
      <c r="N48" s="79">
        <f t="shared" ref="N48:N56" si="8">M48/L48*100</f>
        <v>100.57171428571428</v>
      </c>
    </row>
    <row r="49" spans="1:14" s="12" customFormat="1">
      <c r="A49" s="3" t="s">
        <v>66</v>
      </c>
      <c r="B49" s="46">
        <v>3600</v>
      </c>
      <c r="C49" s="3">
        <f t="shared" si="3"/>
        <v>76365</v>
      </c>
      <c r="D49" s="3">
        <f t="shared" si="4"/>
        <v>99567</v>
      </c>
      <c r="E49" s="3">
        <f t="shared" si="4"/>
        <v>60495</v>
      </c>
      <c r="F49" s="79">
        <f t="shared" si="7"/>
        <v>60.758082497212925</v>
      </c>
      <c r="G49" s="3">
        <v>1965</v>
      </c>
      <c r="H49" s="3">
        <v>13089</v>
      </c>
      <c r="I49" s="18">
        <v>11634</v>
      </c>
      <c r="J49" s="81">
        <f>I49/H49*100</f>
        <v>88.883795553518212</v>
      </c>
      <c r="K49" s="18">
        <v>74400</v>
      </c>
      <c r="L49" s="18">
        <v>86478</v>
      </c>
      <c r="M49" s="3">
        <v>48861</v>
      </c>
      <c r="N49" s="79">
        <f t="shared" si="8"/>
        <v>56.501075418025394</v>
      </c>
    </row>
    <row r="50" spans="1:14" s="12" customFormat="1">
      <c r="A50" s="3" t="s">
        <v>67</v>
      </c>
      <c r="B50" s="46" t="s">
        <v>60</v>
      </c>
      <c r="C50" s="3">
        <f t="shared" si="3"/>
        <v>-254191</v>
      </c>
      <c r="D50" s="3">
        <f t="shared" si="4"/>
        <v>-254206</v>
      </c>
      <c r="E50" s="3">
        <f t="shared" si="4"/>
        <v>-323624</v>
      </c>
      <c r="F50" s="79">
        <f t="shared" si="7"/>
        <v>127.30777401005484</v>
      </c>
      <c r="G50" s="3">
        <v>-2041</v>
      </c>
      <c r="H50" s="3">
        <v>-2056</v>
      </c>
      <c r="I50" s="18">
        <v>-1676</v>
      </c>
      <c r="J50" s="81">
        <f>I50/H50*100</f>
        <v>81.517509727626461</v>
      </c>
      <c r="K50" s="18">
        <v>-252150</v>
      </c>
      <c r="L50" s="18">
        <v>-252150</v>
      </c>
      <c r="M50" s="3">
        <v>-321948</v>
      </c>
      <c r="N50" s="79">
        <f t="shared" si="8"/>
        <v>127.68114217727545</v>
      </c>
    </row>
    <row r="51" spans="1:14" s="12" customFormat="1" ht="12.75" thickBot="1">
      <c r="A51" s="58" t="s">
        <v>61</v>
      </c>
      <c r="B51" s="59" t="s">
        <v>51</v>
      </c>
      <c r="C51" s="60">
        <f t="shared" si="3"/>
        <v>85000</v>
      </c>
      <c r="D51" s="60">
        <f t="shared" si="4"/>
        <v>85000</v>
      </c>
      <c r="E51" s="3">
        <f t="shared" si="4"/>
        <v>71735</v>
      </c>
      <c r="F51" s="79">
        <f t="shared" si="7"/>
        <v>84.39411764705882</v>
      </c>
      <c r="G51" s="60">
        <v>0</v>
      </c>
      <c r="H51" s="60">
        <v>0</v>
      </c>
      <c r="I51" s="69">
        <v>0</v>
      </c>
      <c r="J51" s="78" t="s">
        <v>120</v>
      </c>
      <c r="K51" s="69">
        <v>85000</v>
      </c>
      <c r="L51" s="26">
        <v>85000</v>
      </c>
      <c r="M51" s="15">
        <v>71735</v>
      </c>
      <c r="N51" s="79">
        <f t="shared" si="8"/>
        <v>84.39411764705882</v>
      </c>
    </row>
    <row r="52" spans="1:14" ht="24">
      <c r="A52" s="48" t="s">
        <v>78</v>
      </c>
      <c r="B52" s="46">
        <v>4000</v>
      </c>
      <c r="C52" s="3">
        <f t="shared" si="3"/>
        <v>1000000</v>
      </c>
      <c r="D52" s="3">
        <f t="shared" si="4"/>
        <v>1000000</v>
      </c>
      <c r="E52" s="1">
        <f t="shared" si="4"/>
        <v>176353</v>
      </c>
      <c r="F52" s="82">
        <f t="shared" si="7"/>
        <v>17.635300000000001</v>
      </c>
      <c r="G52" s="3">
        <v>0</v>
      </c>
      <c r="H52" s="3">
        <v>0</v>
      </c>
      <c r="I52" s="3">
        <v>0</v>
      </c>
      <c r="J52" s="83" t="s">
        <v>120</v>
      </c>
      <c r="K52" s="1">
        <f>SUM(K53:K55)</f>
        <v>1000000</v>
      </c>
      <c r="L52" s="1">
        <f>SUM(L53:L55)</f>
        <v>1000000</v>
      </c>
      <c r="M52" s="1">
        <f>SUM(M53:M55)</f>
        <v>176353</v>
      </c>
      <c r="N52" s="82">
        <f t="shared" si="8"/>
        <v>17.635300000000001</v>
      </c>
    </row>
    <row r="53" spans="1:14">
      <c r="A53" s="3" t="s">
        <v>68</v>
      </c>
      <c r="B53" s="44" t="s">
        <v>15</v>
      </c>
      <c r="C53" s="3">
        <f t="shared" si="3"/>
        <v>300000</v>
      </c>
      <c r="D53" s="3">
        <f t="shared" si="4"/>
        <v>300000</v>
      </c>
      <c r="E53" s="3">
        <f t="shared" si="4"/>
        <v>78671</v>
      </c>
      <c r="F53" s="79">
        <f t="shared" si="7"/>
        <v>26.223666666666666</v>
      </c>
      <c r="G53" s="3">
        <v>0</v>
      </c>
      <c r="H53" s="3">
        <v>0</v>
      </c>
      <c r="I53" s="3">
        <v>0</v>
      </c>
      <c r="J53" s="42" t="s">
        <v>120</v>
      </c>
      <c r="K53" s="3">
        <v>300000</v>
      </c>
      <c r="L53" s="24">
        <v>300000</v>
      </c>
      <c r="M53" s="3">
        <v>78671</v>
      </c>
      <c r="N53" s="79">
        <f t="shared" si="8"/>
        <v>26.223666666666666</v>
      </c>
    </row>
    <row r="54" spans="1:14" ht="36">
      <c r="A54" s="48" t="s">
        <v>69</v>
      </c>
      <c r="B54" s="44" t="s">
        <v>16</v>
      </c>
      <c r="C54" s="3">
        <f t="shared" si="3"/>
        <v>500000</v>
      </c>
      <c r="D54" s="3">
        <f t="shared" si="4"/>
        <v>500000</v>
      </c>
      <c r="E54" s="3">
        <f t="shared" si="4"/>
        <v>42736</v>
      </c>
      <c r="F54" s="79">
        <f t="shared" si="7"/>
        <v>8.5472000000000001</v>
      </c>
      <c r="G54" s="3">
        <v>0</v>
      </c>
      <c r="H54" s="3">
        <v>0</v>
      </c>
      <c r="I54" s="3">
        <v>0</v>
      </c>
      <c r="J54" s="42" t="s">
        <v>120</v>
      </c>
      <c r="K54" s="3">
        <v>500000</v>
      </c>
      <c r="L54" s="24">
        <v>500000</v>
      </c>
      <c r="M54" s="3">
        <v>42736</v>
      </c>
      <c r="N54" s="79">
        <f t="shared" si="8"/>
        <v>8.5472000000000001</v>
      </c>
    </row>
    <row r="55" spans="1:14">
      <c r="A55" s="3" t="s">
        <v>70</v>
      </c>
      <c r="B55" s="44" t="s">
        <v>17</v>
      </c>
      <c r="C55" s="3">
        <f t="shared" si="3"/>
        <v>200000</v>
      </c>
      <c r="D55" s="3">
        <f t="shared" si="4"/>
        <v>200000</v>
      </c>
      <c r="E55" s="3">
        <f t="shared" si="4"/>
        <v>54946</v>
      </c>
      <c r="F55" s="79">
        <f t="shared" si="7"/>
        <v>27.472999999999999</v>
      </c>
      <c r="G55" s="3">
        <v>0</v>
      </c>
      <c r="H55" s="3">
        <v>0</v>
      </c>
      <c r="I55" s="3">
        <v>0</v>
      </c>
      <c r="J55" s="42" t="s">
        <v>120</v>
      </c>
      <c r="K55" s="3">
        <v>200000</v>
      </c>
      <c r="L55" s="24">
        <v>200000</v>
      </c>
      <c r="M55" s="3">
        <v>54946</v>
      </c>
      <c r="N55" s="79">
        <f t="shared" si="8"/>
        <v>27.472999999999999</v>
      </c>
    </row>
    <row r="56" spans="1:14">
      <c r="A56" s="3" t="s">
        <v>85</v>
      </c>
      <c r="B56" s="44" t="s">
        <v>86</v>
      </c>
      <c r="C56" s="3">
        <f t="shared" si="3"/>
        <v>0</v>
      </c>
      <c r="D56" s="3">
        <f t="shared" si="4"/>
        <v>1064732</v>
      </c>
      <c r="E56" s="3">
        <f t="shared" si="4"/>
        <v>1064731</v>
      </c>
      <c r="F56" s="79">
        <f t="shared" si="7"/>
        <v>99.999906079651964</v>
      </c>
      <c r="G56" s="3">
        <v>0</v>
      </c>
      <c r="H56" s="3">
        <v>23562</v>
      </c>
      <c r="I56" s="3">
        <v>23561</v>
      </c>
      <c r="J56" s="79">
        <f>I56/H56*100</f>
        <v>99.99575587810881</v>
      </c>
      <c r="K56" s="3">
        <v>0</v>
      </c>
      <c r="L56" s="24">
        <v>1041170</v>
      </c>
      <c r="M56" s="3">
        <v>1041170</v>
      </c>
      <c r="N56" s="79">
        <f t="shared" si="8"/>
        <v>100</v>
      </c>
    </row>
    <row r="57" spans="1:14">
      <c r="A57" s="3" t="s">
        <v>87</v>
      </c>
      <c r="B57" s="44" t="s">
        <v>88</v>
      </c>
      <c r="C57" s="3">
        <f t="shared" si="3"/>
        <v>0</v>
      </c>
      <c r="D57" s="3">
        <f t="shared" si="4"/>
        <v>0</v>
      </c>
      <c r="E57" s="15">
        <f t="shared" si="4"/>
        <v>0</v>
      </c>
      <c r="F57" s="17" t="s">
        <v>120</v>
      </c>
      <c r="G57" s="3">
        <v>0</v>
      </c>
      <c r="H57" s="3">
        <v>0</v>
      </c>
      <c r="I57" s="3">
        <v>0</v>
      </c>
      <c r="J57" s="17" t="s">
        <v>120</v>
      </c>
      <c r="K57" s="15">
        <v>0</v>
      </c>
      <c r="L57" s="57">
        <v>0</v>
      </c>
      <c r="M57" s="15">
        <v>0</v>
      </c>
      <c r="N57" s="17" t="s">
        <v>120</v>
      </c>
    </row>
    <row r="58" spans="1:14" s="28" customFormat="1">
      <c r="A58" s="27" t="s">
        <v>38</v>
      </c>
      <c r="B58" s="49"/>
      <c r="C58" s="20">
        <f t="shared" ref="C58:E59" si="9">SUM(G58+K58)</f>
        <v>9456750</v>
      </c>
      <c r="D58" s="20">
        <f t="shared" si="9"/>
        <v>10551415</v>
      </c>
      <c r="E58" s="20">
        <f t="shared" si="9"/>
        <v>9263724</v>
      </c>
      <c r="F58" s="20"/>
      <c r="G58" s="20">
        <f>SUM(G31+G37+G48+G49+G52+G50+G51+G56+G57)</f>
        <v>104180</v>
      </c>
      <c r="H58" s="20">
        <f>SUM(H31+H37+H48+H49+H52+H50+H51+H56+H57)</f>
        <v>145597</v>
      </c>
      <c r="I58" s="20">
        <f>SUM(I31+I37+I48+I49+I52+I50+I51+I56+I57)</f>
        <v>143964</v>
      </c>
      <c r="J58" s="20"/>
      <c r="K58" s="19">
        <f>SUM(K31+K37+K48+K49+K52+K50+K51)</f>
        <v>9352570</v>
      </c>
      <c r="L58" s="20">
        <f>SUM(L31+L37+L48+L49+L52+L50+L51+L56+L57)</f>
        <v>10405818</v>
      </c>
      <c r="M58" s="20">
        <f>SUM(M31+M37+M48+M49+M52+M50+M51+M56+M57)</f>
        <v>9119760</v>
      </c>
      <c r="N58" s="20"/>
    </row>
    <row r="59" spans="1:14" s="23" customFormat="1" ht="12" customHeight="1">
      <c r="A59" s="20" t="s">
        <v>46</v>
      </c>
      <c r="B59" s="45"/>
      <c r="C59" s="20">
        <f t="shared" si="9"/>
        <v>13916750</v>
      </c>
      <c r="D59" s="20">
        <f t="shared" si="9"/>
        <v>15011415</v>
      </c>
      <c r="E59" s="20">
        <f t="shared" si="9"/>
        <v>14205021</v>
      </c>
      <c r="F59" s="20"/>
      <c r="G59" s="20">
        <f>SUM(G29+G58)</f>
        <v>104180</v>
      </c>
      <c r="H59" s="20">
        <f>SUM(H29+H58)</f>
        <v>145597</v>
      </c>
      <c r="I59" s="20">
        <f>SUM(I29+I58)</f>
        <v>143964</v>
      </c>
      <c r="J59" s="20"/>
      <c r="K59" s="20">
        <f>SUM(K29+K58)</f>
        <v>13812570</v>
      </c>
      <c r="L59" s="20">
        <f>SUM(L29+L58)</f>
        <v>14865818</v>
      </c>
      <c r="M59" s="20">
        <f>SUM(M29+M58)</f>
        <v>14061057</v>
      </c>
      <c r="N59" s="20"/>
    </row>
    <row r="60" spans="1:14" ht="0.75" customHeight="1">
      <c r="B60" s="44"/>
      <c r="C60" s="3" t="e">
        <f>SUM(G60+#REF!)</f>
        <v>#REF!</v>
      </c>
      <c r="D60" s="3" t="e">
        <f>SUM(H60+#REF!)</f>
        <v>#REF!</v>
      </c>
      <c r="E60" s="24"/>
      <c r="F60" s="24"/>
      <c r="G60" s="24"/>
      <c r="H60" s="24"/>
      <c r="I60" s="4"/>
      <c r="J60" s="4"/>
    </row>
    <row r="61" spans="1:14" s="30" customFormat="1">
      <c r="A61" s="29" t="s">
        <v>45</v>
      </c>
      <c r="B61" s="50"/>
      <c r="C61" s="3"/>
      <c r="D61" s="3"/>
      <c r="E61" s="3"/>
      <c r="F61" s="3"/>
      <c r="G61" s="27"/>
      <c r="I61" s="27"/>
      <c r="K61" s="27"/>
      <c r="L61" s="27"/>
      <c r="M61" s="27"/>
      <c r="N61" s="27"/>
    </row>
    <row r="62" spans="1:14">
      <c r="A62" s="18" t="s">
        <v>29</v>
      </c>
      <c r="B62" s="51">
        <v>3111</v>
      </c>
      <c r="C62" s="3">
        <f t="shared" ref="C62:D64" si="10">G62+K62</f>
        <v>16884392</v>
      </c>
      <c r="D62" s="3">
        <f t="shared" si="10"/>
        <v>17751619</v>
      </c>
      <c r="E62" s="3">
        <f t="shared" ref="E62:E68" si="11">I62+M62</f>
        <v>17751619</v>
      </c>
      <c r="F62" s="79">
        <f t="shared" ref="F62:F67" si="12">E62/D62*100</f>
        <v>100</v>
      </c>
      <c r="G62" s="3">
        <v>16884392</v>
      </c>
      <c r="H62" s="4">
        <v>17751619</v>
      </c>
      <c r="I62" s="3">
        <v>17751619</v>
      </c>
      <c r="J62" s="81">
        <f>I62/H62*100</f>
        <v>100</v>
      </c>
      <c r="K62" s="3">
        <v>0</v>
      </c>
      <c r="L62" s="3">
        <v>0</v>
      </c>
      <c r="M62" s="3">
        <v>0</v>
      </c>
      <c r="N62" s="42" t="s">
        <v>120</v>
      </c>
    </row>
    <row r="63" spans="1:14">
      <c r="A63" s="3" t="s">
        <v>44</v>
      </c>
      <c r="B63" s="44">
        <v>3112</v>
      </c>
      <c r="C63" s="3">
        <f t="shared" si="10"/>
        <v>3245800</v>
      </c>
      <c r="D63" s="3">
        <f t="shared" si="10"/>
        <v>3245800</v>
      </c>
      <c r="E63" s="3">
        <f t="shared" si="11"/>
        <v>3245800</v>
      </c>
      <c r="F63" s="79">
        <f t="shared" si="12"/>
        <v>100</v>
      </c>
      <c r="G63" s="3">
        <v>0</v>
      </c>
      <c r="H63" s="4">
        <v>0</v>
      </c>
      <c r="I63" s="3">
        <v>0</v>
      </c>
      <c r="J63" s="78" t="s">
        <v>120</v>
      </c>
      <c r="K63" s="3">
        <v>3245800</v>
      </c>
      <c r="L63" s="3">
        <v>3245800</v>
      </c>
      <c r="M63" s="3">
        <v>3245800</v>
      </c>
      <c r="N63" s="3">
        <f>M63/L63*100</f>
        <v>100</v>
      </c>
    </row>
    <row r="64" spans="1:14">
      <c r="A64" s="3" t="s">
        <v>77</v>
      </c>
      <c r="B64" s="44">
        <v>3113</v>
      </c>
      <c r="C64" s="3">
        <f t="shared" si="10"/>
        <v>2010500</v>
      </c>
      <c r="D64" s="3">
        <f t="shared" si="10"/>
        <v>2010500</v>
      </c>
      <c r="E64" s="3">
        <f t="shared" si="11"/>
        <v>1991676</v>
      </c>
      <c r="F64" s="79">
        <f t="shared" si="12"/>
        <v>99.063715493658293</v>
      </c>
      <c r="G64" s="3">
        <v>60000</v>
      </c>
      <c r="H64" s="2">
        <v>116800</v>
      </c>
      <c r="I64" s="3">
        <v>108268</v>
      </c>
      <c r="J64" s="81">
        <f>I64/H64*100</f>
        <v>92.695205479452056</v>
      </c>
      <c r="K64" s="3">
        <v>1950500</v>
      </c>
      <c r="L64" s="24">
        <v>1893700</v>
      </c>
      <c r="M64" s="3">
        <v>1883408</v>
      </c>
      <c r="N64" s="79">
        <f>M64/L64*100</f>
        <v>99.456513703332107</v>
      </c>
    </row>
    <row r="65" spans="1:14">
      <c r="A65" s="3" t="s">
        <v>107</v>
      </c>
      <c r="B65" s="44" t="s">
        <v>108</v>
      </c>
      <c r="C65" s="3">
        <v>0</v>
      </c>
      <c r="D65" s="3">
        <f>H65+L65</f>
        <v>10246885</v>
      </c>
      <c r="E65" s="3">
        <f t="shared" si="11"/>
        <v>10245933</v>
      </c>
      <c r="F65" s="79">
        <f t="shared" si="12"/>
        <v>99.99070937167734</v>
      </c>
      <c r="G65" s="3">
        <v>0</v>
      </c>
      <c r="H65" s="2">
        <v>617485</v>
      </c>
      <c r="I65" s="3">
        <v>616533</v>
      </c>
      <c r="J65" s="81">
        <f>I65/H65*100</f>
        <v>99.845826214401967</v>
      </c>
      <c r="K65" s="3">
        <v>0</v>
      </c>
      <c r="L65" s="24">
        <v>9629400</v>
      </c>
      <c r="M65" s="3">
        <v>9629400</v>
      </c>
      <c r="N65" s="79">
        <f>M65/L65*100</f>
        <v>100</v>
      </c>
    </row>
    <row r="66" spans="1:14">
      <c r="A66" s="3" t="s">
        <v>105</v>
      </c>
      <c r="B66" s="44" t="s">
        <v>106</v>
      </c>
      <c r="C66" s="3">
        <f>G66+K66</f>
        <v>-24082</v>
      </c>
      <c r="D66" s="3">
        <f>H66+L66</f>
        <v>-24082</v>
      </c>
      <c r="E66" s="3">
        <f t="shared" si="11"/>
        <v>-117327</v>
      </c>
      <c r="F66" s="79">
        <f t="shared" si="12"/>
        <v>487.19790715056888</v>
      </c>
      <c r="G66" s="3">
        <v>-22499</v>
      </c>
      <c r="H66" s="2">
        <v>-22499</v>
      </c>
      <c r="I66" s="3">
        <v>-34405</v>
      </c>
      <c r="J66" s="81">
        <f>I66/H66*100</f>
        <v>152.9179074625539</v>
      </c>
      <c r="K66" s="3">
        <v>-1583</v>
      </c>
      <c r="L66" s="24">
        <v>-1583</v>
      </c>
      <c r="M66" s="3">
        <v>-82922</v>
      </c>
      <c r="N66" s="80" t="s">
        <v>121</v>
      </c>
    </row>
    <row r="67" spans="1:14">
      <c r="A67" s="3" t="s">
        <v>103</v>
      </c>
      <c r="B67" s="44" t="s">
        <v>93</v>
      </c>
      <c r="C67" s="3">
        <v>0</v>
      </c>
      <c r="D67" s="3">
        <f>H67+L67</f>
        <v>692438</v>
      </c>
      <c r="E67" s="3">
        <f t="shared" si="11"/>
        <v>691407</v>
      </c>
      <c r="F67" s="79">
        <f t="shared" si="12"/>
        <v>99.851105802974416</v>
      </c>
      <c r="G67" s="3">
        <v>0</v>
      </c>
      <c r="H67" s="2">
        <v>692438</v>
      </c>
      <c r="I67" s="3">
        <v>691407</v>
      </c>
      <c r="J67" s="81">
        <f>I67/H67*100</f>
        <v>99.851105802974416</v>
      </c>
      <c r="K67" s="3">
        <v>0</v>
      </c>
      <c r="L67" s="24">
        <v>0</v>
      </c>
      <c r="M67" s="3">
        <v>0</v>
      </c>
      <c r="N67" s="42" t="s">
        <v>120</v>
      </c>
    </row>
    <row r="68" spans="1:14">
      <c r="A68" s="3" t="s">
        <v>72</v>
      </c>
      <c r="B68" s="44" t="s">
        <v>73</v>
      </c>
      <c r="C68" s="3">
        <v>0</v>
      </c>
      <c r="D68" s="3">
        <v>0</v>
      </c>
      <c r="E68" s="3">
        <f t="shared" si="11"/>
        <v>0</v>
      </c>
      <c r="F68" s="42" t="s">
        <v>120</v>
      </c>
      <c r="G68" s="15">
        <v>0</v>
      </c>
      <c r="H68" s="2">
        <v>0</v>
      </c>
      <c r="I68" s="15">
        <v>0</v>
      </c>
      <c r="J68" s="84" t="s">
        <v>120</v>
      </c>
      <c r="K68" s="15">
        <v>0</v>
      </c>
      <c r="L68" s="15">
        <v>0</v>
      </c>
      <c r="M68" s="15">
        <v>0</v>
      </c>
      <c r="N68" s="42" t="s">
        <v>120</v>
      </c>
    </row>
    <row r="69" spans="1:14" s="28" customFormat="1">
      <c r="A69" s="20" t="s">
        <v>18</v>
      </c>
      <c r="B69" s="45" t="s">
        <v>47</v>
      </c>
      <c r="C69" s="20">
        <f>SUM(G69+K69)</f>
        <v>22116610</v>
      </c>
      <c r="D69" s="20">
        <f>SUM(H69+L69)</f>
        <v>33923160</v>
      </c>
      <c r="E69" s="20">
        <f>SUM(I69+M69)</f>
        <v>33809108</v>
      </c>
      <c r="F69" s="21"/>
      <c r="G69" s="21">
        <f>SUM(G62:G68)</f>
        <v>16921893</v>
      </c>
      <c r="H69" s="21">
        <f>SUM(H62:H68)</f>
        <v>19155843</v>
      </c>
      <c r="I69" s="21">
        <f>SUM(I62:I68)</f>
        <v>19133422</v>
      </c>
      <c r="J69" s="21"/>
      <c r="K69" s="20">
        <f>SUM(K62:K68)</f>
        <v>5194717</v>
      </c>
      <c r="L69" s="20">
        <f>SUM(L62:L68)</f>
        <v>14767317</v>
      </c>
      <c r="M69" s="20">
        <f>SUM(M62:M68)</f>
        <v>14675686</v>
      </c>
      <c r="N69" s="20"/>
    </row>
    <row r="70" spans="1:14" s="31" customFormat="1">
      <c r="A70" s="62" t="s">
        <v>39</v>
      </c>
      <c r="B70" s="63"/>
      <c r="C70" s="1"/>
      <c r="D70" s="1"/>
      <c r="E70" s="1"/>
      <c r="F70" s="1"/>
      <c r="G70" s="27"/>
      <c r="H70" s="27"/>
      <c r="I70" s="27"/>
      <c r="J70" s="27"/>
      <c r="K70" s="27"/>
      <c r="L70" s="27"/>
      <c r="M70" s="27"/>
      <c r="N70" s="27"/>
    </row>
    <row r="71" spans="1:14">
      <c r="A71" s="18" t="s">
        <v>19</v>
      </c>
      <c r="B71" s="46">
        <v>6100</v>
      </c>
      <c r="C71" s="3">
        <f t="shared" ref="C71:D77" si="13">G71+K71</f>
        <v>800712</v>
      </c>
      <c r="D71" s="3">
        <f t="shared" si="13"/>
        <v>188876</v>
      </c>
      <c r="E71" s="3">
        <f t="shared" ref="E71:E79" si="14">I71+M71</f>
        <v>265807</v>
      </c>
      <c r="F71" s="79">
        <f>E71/D71*100</f>
        <v>140.73095575933417</v>
      </c>
      <c r="G71" s="3">
        <v>0</v>
      </c>
      <c r="H71" s="3">
        <f>SUM(H72:H74)</f>
        <v>344187</v>
      </c>
      <c r="I71" s="3">
        <f>SUM(I72:I74)</f>
        <v>344133</v>
      </c>
      <c r="J71" s="81">
        <f>I71/H71*100</f>
        <v>99.984310854273986</v>
      </c>
      <c r="K71" s="3">
        <f>SUM(K72:K74)</f>
        <v>800712</v>
      </c>
      <c r="L71" s="3">
        <f>SUM(L72:L74)</f>
        <v>-155311</v>
      </c>
      <c r="M71" s="3">
        <f>SUM(M72:M74)</f>
        <v>-78326</v>
      </c>
      <c r="N71" s="79">
        <f>M71/L71*100</f>
        <v>50.431714431044803</v>
      </c>
    </row>
    <row r="72" spans="1:14">
      <c r="A72" s="18" t="s">
        <v>20</v>
      </c>
      <c r="B72" s="46">
        <v>6101</v>
      </c>
      <c r="C72" s="3">
        <f t="shared" si="13"/>
        <v>1190712</v>
      </c>
      <c r="D72" s="3">
        <f t="shared" si="13"/>
        <v>531712</v>
      </c>
      <c r="E72" s="3">
        <f t="shared" si="14"/>
        <v>522748</v>
      </c>
      <c r="F72" s="79">
        <f>E72/D72*100</f>
        <v>98.314124939817049</v>
      </c>
      <c r="G72" s="3">
        <v>0</v>
      </c>
      <c r="H72" s="3">
        <v>285188</v>
      </c>
      <c r="I72" s="3">
        <v>285188</v>
      </c>
      <c r="J72" s="18">
        <f>I72/H72*100</f>
        <v>100</v>
      </c>
      <c r="K72" s="3">
        <v>1190712</v>
      </c>
      <c r="L72" s="3">
        <v>246524</v>
      </c>
      <c r="M72" s="3">
        <v>237560</v>
      </c>
      <c r="N72" s="79">
        <f>M72/L72*100</f>
        <v>96.363842871282316</v>
      </c>
    </row>
    <row r="73" spans="1:14">
      <c r="A73" s="18" t="s">
        <v>21</v>
      </c>
      <c r="B73" s="46">
        <v>6102</v>
      </c>
      <c r="C73" s="3">
        <f t="shared" si="13"/>
        <v>-390000</v>
      </c>
      <c r="D73" s="3">
        <f t="shared" si="13"/>
        <v>-401835</v>
      </c>
      <c r="E73" s="3">
        <f t="shared" si="14"/>
        <v>-315938</v>
      </c>
      <c r="F73" s="79">
        <f>E73/D73*100</f>
        <v>78.623813256684954</v>
      </c>
      <c r="G73" s="3">
        <v>0</v>
      </c>
      <c r="H73" s="3">
        <v>0</v>
      </c>
      <c r="I73" s="3">
        <v>-52</v>
      </c>
      <c r="J73" s="78" t="s">
        <v>120</v>
      </c>
      <c r="K73" s="3">
        <v>-390000</v>
      </c>
      <c r="L73" s="3">
        <v>-401835</v>
      </c>
      <c r="M73" s="3">
        <v>-315886</v>
      </c>
      <c r="N73" s="79">
        <f>M73/L73*100</f>
        <v>78.610872621847278</v>
      </c>
    </row>
    <row r="74" spans="1:14">
      <c r="A74" s="18" t="s">
        <v>90</v>
      </c>
      <c r="B74" s="46" t="s">
        <v>89</v>
      </c>
      <c r="C74" s="3">
        <f t="shared" si="13"/>
        <v>0</v>
      </c>
      <c r="D74" s="3">
        <f t="shared" si="13"/>
        <v>58999</v>
      </c>
      <c r="E74" s="3">
        <f t="shared" si="14"/>
        <v>58997</v>
      </c>
      <c r="F74" s="79">
        <f>E74/D74*100</f>
        <v>99.996610112035796</v>
      </c>
      <c r="G74" s="3">
        <v>0</v>
      </c>
      <c r="H74" s="3">
        <v>58999</v>
      </c>
      <c r="I74" s="3">
        <v>58997</v>
      </c>
      <c r="J74" s="81">
        <f>I74/H74*100</f>
        <v>99.996610112035796</v>
      </c>
      <c r="K74" s="3">
        <v>0</v>
      </c>
      <c r="L74" s="3">
        <v>0</v>
      </c>
      <c r="M74" s="3">
        <v>0</v>
      </c>
      <c r="N74" s="42" t="s">
        <v>120</v>
      </c>
    </row>
    <row r="75" spans="1:14">
      <c r="A75" s="18" t="s">
        <v>71</v>
      </c>
      <c r="B75" s="46">
        <v>6200</v>
      </c>
      <c r="C75" s="3">
        <f t="shared" si="13"/>
        <v>-200000</v>
      </c>
      <c r="D75" s="3">
        <f t="shared" si="13"/>
        <v>-9830695</v>
      </c>
      <c r="E75" s="3">
        <f t="shared" si="14"/>
        <v>-10113326</v>
      </c>
      <c r="F75" s="79">
        <f>E75/D75*100</f>
        <v>102.87498493239798</v>
      </c>
      <c r="G75" s="3">
        <v>0</v>
      </c>
      <c r="H75" s="3">
        <f>SUM(H76:H77)</f>
        <v>-1295</v>
      </c>
      <c r="I75" s="3">
        <f>SUM(I76:I77)</f>
        <v>-1894</v>
      </c>
      <c r="J75" s="81">
        <f>I75/H75*100</f>
        <v>146.25482625482627</v>
      </c>
      <c r="K75" s="3">
        <f>SUM(K76:K77)</f>
        <v>-200000</v>
      </c>
      <c r="L75" s="3">
        <f>SUM(L76:L77)</f>
        <v>-9829400</v>
      </c>
      <c r="M75" s="3">
        <v>-10111432</v>
      </c>
      <c r="N75" s="79">
        <f>M75/L75*100</f>
        <v>102.86926974179502</v>
      </c>
    </row>
    <row r="76" spans="1:14">
      <c r="A76" s="18" t="s">
        <v>20</v>
      </c>
      <c r="B76" s="46">
        <v>6201</v>
      </c>
      <c r="C76" s="3">
        <f t="shared" si="13"/>
        <v>0</v>
      </c>
      <c r="D76" s="3">
        <f t="shared" si="13"/>
        <v>0</v>
      </c>
      <c r="E76" s="3">
        <f t="shared" si="14"/>
        <v>0</v>
      </c>
      <c r="F76" s="42" t="s">
        <v>120</v>
      </c>
      <c r="G76" s="3">
        <v>0</v>
      </c>
      <c r="H76" s="3">
        <v>0</v>
      </c>
      <c r="I76" s="3">
        <v>0</v>
      </c>
      <c r="J76" s="78" t="s">
        <v>120</v>
      </c>
      <c r="K76" s="3">
        <v>0</v>
      </c>
      <c r="L76" s="3">
        <v>0</v>
      </c>
      <c r="M76" s="3">
        <v>0</v>
      </c>
      <c r="N76" s="42" t="s">
        <v>120</v>
      </c>
    </row>
    <row r="77" spans="1:14">
      <c r="A77" s="18" t="s">
        <v>21</v>
      </c>
      <c r="B77" s="46" t="s">
        <v>27</v>
      </c>
      <c r="C77" s="3">
        <f t="shared" si="13"/>
        <v>-200000</v>
      </c>
      <c r="D77" s="3">
        <f t="shared" si="13"/>
        <v>-9830695</v>
      </c>
      <c r="E77" s="3">
        <f t="shared" si="14"/>
        <v>-10113326</v>
      </c>
      <c r="F77" s="79">
        <f>E77/D77*100</f>
        <v>102.87498493239798</v>
      </c>
      <c r="G77" s="3">
        <v>0</v>
      </c>
      <c r="H77" s="3">
        <v>-1295</v>
      </c>
      <c r="I77" s="3">
        <v>-1894</v>
      </c>
      <c r="J77" s="81">
        <f>I77/H77*100</f>
        <v>146.25482625482627</v>
      </c>
      <c r="K77" s="3">
        <v>-200000</v>
      </c>
      <c r="L77" s="3">
        <v>-9829400</v>
      </c>
      <c r="M77" s="3">
        <v>-10111432</v>
      </c>
      <c r="N77" s="79">
        <f>M77/L77*100</f>
        <v>102.86926974179502</v>
      </c>
    </row>
    <row r="78" spans="1:14">
      <c r="A78" s="18" t="s">
        <v>92</v>
      </c>
      <c r="B78" s="46" t="s">
        <v>91</v>
      </c>
      <c r="C78" s="3"/>
      <c r="D78" s="3">
        <f>H78+L78</f>
        <v>48197</v>
      </c>
      <c r="E78" s="3">
        <f t="shared" si="14"/>
        <v>50278</v>
      </c>
      <c r="F78" s="79">
        <f>E78/D78*100</f>
        <v>104.31769612216529</v>
      </c>
      <c r="G78" s="3"/>
      <c r="H78" s="3">
        <v>7498</v>
      </c>
      <c r="I78" s="3">
        <v>4997</v>
      </c>
      <c r="J78" s="81">
        <f>I78/H78*100</f>
        <v>66.644438516937853</v>
      </c>
      <c r="K78" s="3">
        <v>0</v>
      </c>
      <c r="L78" s="3">
        <v>40699</v>
      </c>
      <c r="M78" s="3">
        <v>45281</v>
      </c>
      <c r="N78" s="79">
        <f>M78/L78*100</f>
        <v>111.25826187375611</v>
      </c>
    </row>
    <row r="79" spans="1:14" ht="36">
      <c r="A79" s="65" t="s">
        <v>76</v>
      </c>
      <c r="B79" s="66">
        <v>7600</v>
      </c>
      <c r="C79" s="15">
        <f>G79+K79</f>
        <v>720000</v>
      </c>
      <c r="D79" s="15">
        <f>H79+L79</f>
        <v>720000</v>
      </c>
      <c r="E79" s="3">
        <f t="shared" si="14"/>
        <v>853779</v>
      </c>
      <c r="F79" s="79">
        <f>E79/D79*100</f>
        <v>118.58041666666668</v>
      </c>
      <c r="G79" s="15">
        <v>0</v>
      </c>
      <c r="H79" s="15">
        <v>0</v>
      </c>
      <c r="I79" s="15">
        <v>0</v>
      </c>
      <c r="J79" s="78" t="s">
        <v>120</v>
      </c>
      <c r="K79" s="15">
        <v>720000</v>
      </c>
      <c r="L79" s="15">
        <v>720000</v>
      </c>
      <c r="M79" s="15">
        <v>853779</v>
      </c>
      <c r="N79" s="79">
        <f>M79/L79*100</f>
        <v>118.58041666666668</v>
      </c>
    </row>
    <row r="80" spans="1:14" s="23" customFormat="1">
      <c r="A80" s="61" t="s">
        <v>40</v>
      </c>
      <c r="B80" s="64"/>
      <c r="C80" s="22">
        <f>SUM(G80+K80)</f>
        <v>1320712</v>
      </c>
      <c r="D80" s="22">
        <f>SUM(H80+L80)</f>
        <v>-8873622</v>
      </c>
      <c r="E80" s="20">
        <f>SUM(I80+M80)</f>
        <v>-8943462</v>
      </c>
      <c r="F80" s="20"/>
      <c r="G80" s="61">
        <f>SUM(G75+G71+G78+G79)</f>
        <v>0</v>
      </c>
      <c r="H80" s="29">
        <f>SUM(H75+H71+H78+H79)</f>
        <v>350390</v>
      </c>
      <c r="I80" s="29">
        <f>SUM(I75+I71+I78+I79)</f>
        <v>347236</v>
      </c>
      <c r="J80" s="20"/>
      <c r="K80" s="61">
        <f>SUM(K75+K71+K78+K79)</f>
        <v>1320712</v>
      </c>
      <c r="L80" s="19">
        <f>SUM(L75+L71+L78+L79)</f>
        <v>-9224012</v>
      </c>
      <c r="M80" s="19">
        <f>SUM(M75+M71+M78+M79)</f>
        <v>-9290698</v>
      </c>
      <c r="N80" s="20"/>
    </row>
    <row r="81" spans="1:14">
      <c r="A81" s="43" t="s">
        <v>41</v>
      </c>
      <c r="B81" s="47"/>
      <c r="C81" s="1"/>
      <c r="D81" s="1"/>
      <c r="E81" s="1"/>
      <c r="F81" s="1"/>
      <c r="G81" s="4"/>
      <c r="H81" s="1"/>
      <c r="I81" s="1"/>
      <c r="J81" s="1"/>
      <c r="K81" s="1"/>
      <c r="L81" s="1"/>
      <c r="M81" s="1"/>
      <c r="N81" s="1"/>
    </row>
    <row r="82" spans="1:14" ht="12.75" customHeight="1">
      <c r="A82" s="3" t="s">
        <v>95</v>
      </c>
      <c r="B82" s="47" t="s">
        <v>62</v>
      </c>
      <c r="C82" s="3">
        <f t="shared" ref="C82:D86" si="15">G82+K82</f>
        <v>0</v>
      </c>
      <c r="D82" s="3">
        <f t="shared" si="15"/>
        <v>0</v>
      </c>
      <c r="E82" s="3">
        <f t="shared" ref="E82:E87" si="16">I82+M82</f>
        <v>0</v>
      </c>
      <c r="F82" s="42" t="s">
        <v>120</v>
      </c>
      <c r="G82" s="4">
        <v>0</v>
      </c>
      <c r="H82" s="3">
        <v>0</v>
      </c>
      <c r="I82" s="3">
        <v>0</v>
      </c>
      <c r="J82" s="78" t="s">
        <v>120</v>
      </c>
      <c r="K82" s="3">
        <v>0</v>
      </c>
      <c r="L82" s="3">
        <v>0</v>
      </c>
      <c r="M82" s="3">
        <v>0</v>
      </c>
      <c r="N82" s="42" t="s">
        <v>120</v>
      </c>
    </row>
    <row r="83" spans="1:14">
      <c r="A83" s="3" t="s">
        <v>96</v>
      </c>
      <c r="B83" s="47" t="s">
        <v>28</v>
      </c>
      <c r="C83" s="3">
        <f t="shared" si="15"/>
        <v>-978000</v>
      </c>
      <c r="D83" s="3">
        <f t="shared" si="15"/>
        <v>-978000</v>
      </c>
      <c r="E83" s="3">
        <f t="shared" si="16"/>
        <v>-978000</v>
      </c>
      <c r="F83" s="3">
        <f>E83/D83</f>
        <v>1</v>
      </c>
      <c r="G83" s="4">
        <v>0</v>
      </c>
      <c r="H83" s="3">
        <v>0</v>
      </c>
      <c r="I83" s="3">
        <v>0</v>
      </c>
      <c r="J83" s="78" t="s">
        <v>120</v>
      </c>
      <c r="K83" s="3">
        <v>-978000</v>
      </c>
      <c r="L83" s="3">
        <v>-978000</v>
      </c>
      <c r="M83" s="3">
        <v>-978000</v>
      </c>
      <c r="N83" s="79">
        <f>M83/L83*100</f>
        <v>100</v>
      </c>
    </row>
    <row r="84" spans="1:14">
      <c r="A84" s="3" t="s">
        <v>97</v>
      </c>
      <c r="B84" s="47" t="s">
        <v>30</v>
      </c>
      <c r="C84" s="3">
        <f t="shared" si="15"/>
        <v>-96094</v>
      </c>
      <c r="D84" s="3">
        <f t="shared" si="15"/>
        <v>-104464</v>
      </c>
      <c r="E84" s="3">
        <f t="shared" si="16"/>
        <v>-292741</v>
      </c>
      <c r="F84" s="79">
        <f>E84/D84*100</f>
        <v>280.23146729973962</v>
      </c>
      <c r="G84" s="4">
        <v>-96094</v>
      </c>
      <c r="H84" s="3">
        <v>-104464</v>
      </c>
      <c r="I84" s="3">
        <v>-11353</v>
      </c>
      <c r="J84" s="81">
        <f>I84/H84*100</f>
        <v>10.867858783887273</v>
      </c>
      <c r="K84" s="3">
        <v>0</v>
      </c>
      <c r="L84" s="3">
        <v>0</v>
      </c>
      <c r="M84" s="3">
        <v>-281388</v>
      </c>
      <c r="N84" s="80" t="s">
        <v>120</v>
      </c>
    </row>
    <row r="85" spans="1:14">
      <c r="A85" s="3" t="s">
        <v>98</v>
      </c>
      <c r="B85" s="47" t="s">
        <v>25</v>
      </c>
      <c r="C85" s="3">
        <f t="shared" si="15"/>
        <v>746764</v>
      </c>
      <c r="D85" s="3">
        <f t="shared" si="15"/>
        <v>566957</v>
      </c>
      <c r="E85" s="3">
        <f t="shared" si="16"/>
        <v>674977</v>
      </c>
      <c r="F85" s="79">
        <f>E85/D85*100</f>
        <v>119.05259128999202</v>
      </c>
      <c r="G85" s="4">
        <v>1764</v>
      </c>
      <c r="H85" s="3">
        <v>1764</v>
      </c>
      <c r="I85" s="3">
        <v>3130</v>
      </c>
      <c r="J85" s="81">
        <f>I85/H85*100</f>
        <v>177.43764172335602</v>
      </c>
      <c r="K85" s="3">
        <v>745000</v>
      </c>
      <c r="L85" s="3">
        <v>565193</v>
      </c>
      <c r="M85" s="3">
        <v>671847</v>
      </c>
      <c r="N85" s="79">
        <f>M85/L85*100</f>
        <v>118.87036817511894</v>
      </c>
    </row>
    <row r="86" spans="1:14" ht="24">
      <c r="A86" s="48" t="s">
        <v>99</v>
      </c>
      <c r="B86" s="47">
        <v>9501</v>
      </c>
      <c r="C86" s="3">
        <f t="shared" si="15"/>
        <v>4653387</v>
      </c>
      <c r="D86" s="3">
        <f t="shared" si="15"/>
        <v>4653387</v>
      </c>
      <c r="E86" s="3">
        <f t="shared" si="16"/>
        <v>4653387</v>
      </c>
      <c r="F86" s="79">
        <f>E86/D86*100</f>
        <v>100</v>
      </c>
      <c r="G86" s="4">
        <v>1734695</v>
      </c>
      <c r="H86" s="3">
        <v>1734695</v>
      </c>
      <c r="I86" s="3">
        <v>1734695</v>
      </c>
      <c r="J86" s="81">
        <f>I86/H86*100</f>
        <v>100</v>
      </c>
      <c r="K86" s="3">
        <v>2918692</v>
      </c>
      <c r="L86" s="3">
        <v>2918692</v>
      </c>
      <c r="M86" s="3">
        <v>2918692</v>
      </c>
      <c r="N86" s="79">
        <f>M86/L86*100</f>
        <v>100</v>
      </c>
    </row>
    <row r="87" spans="1:14">
      <c r="A87" s="15" t="s">
        <v>100</v>
      </c>
      <c r="B87" s="56">
        <v>9507</v>
      </c>
      <c r="C87" s="19">
        <f t="shared" ref="C87:D89" si="17">SUM(G87+K87)</f>
        <v>0</v>
      </c>
      <c r="D87" s="19">
        <f t="shared" si="17"/>
        <v>0</v>
      </c>
      <c r="E87" s="3">
        <f t="shared" si="16"/>
        <v>-2655232</v>
      </c>
      <c r="F87" s="42" t="s">
        <v>120</v>
      </c>
      <c r="G87" s="12">
        <v>0</v>
      </c>
      <c r="H87" s="15">
        <v>0</v>
      </c>
      <c r="I87" s="15">
        <v>-1476332</v>
      </c>
      <c r="J87" s="78" t="s">
        <v>120</v>
      </c>
      <c r="K87" s="15">
        <v>0</v>
      </c>
      <c r="L87" s="15">
        <v>0</v>
      </c>
      <c r="M87" s="15">
        <v>-1178900</v>
      </c>
      <c r="N87" s="80" t="s">
        <v>120</v>
      </c>
    </row>
    <row r="88" spans="1:14" s="23" customFormat="1">
      <c r="A88" s="20" t="s">
        <v>42</v>
      </c>
      <c r="B88" s="45"/>
      <c r="C88" s="19">
        <f t="shared" si="17"/>
        <v>4326057</v>
      </c>
      <c r="D88" s="19">
        <f t="shared" si="17"/>
        <v>4137880</v>
      </c>
      <c r="E88" s="20">
        <f>SUM(I88+M88)</f>
        <v>1402391</v>
      </c>
      <c r="F88" s="20"/>
      <c r="G88" s="21">
        <f>SUM(G82:G87)</f>
        <v>1640365</v>
      </c>
      <c r="H88" s="61">
        <f>SUM(H82:H87)</f>
        <v>1631995</v>
      </c>
      <c r="I88" s="61">
        <f>SUM(I82:I87)</f>
        <v>250140</v>
      </c>
      <c r="J88" s="20"/>
      <c r="K88" s="21">
        <f>SUM(K82:K87)</f>
        <v>2685692</v>
      </c>
      <c r="L88" s="20">
        <f>SUM(L82:L87)</f>
        <v>2505885</v>
      </c>
      <c r="M88" s="20">
        <f>SUM(M82:M87)</f>
        <v>1152251</v>
      </c>
      <c r="N88" s="20"/>
    </row>
    <row r="89" spans="1:14" s="23" customFormat="1">
      <c r="A89" s="20" t="s">
        <v>43</v>
      </c>
      <c r="B89" s="52"/>
      <c r="C89" s="20">
        <f t="shared" si="17"/>
        <v>41680129</v>
      </c>
      <c r="D89" s="20">
        <f t="shared" si="17"/>
        <v>44198833</v>
      </c>
      <c r="E89" s="20">
        <f>SUM(I89+M89)</f>
        <v>40473058</v>
      </c>
      <c r="F89" s="21"/>
      <c r="G89" s="21">
        <f>SUM(G88+G80+G69+G59)</f>
        <v>18666438</v>
      </c>
      <c r="H89" s="21">
        <f>SUM(H88+H80+H69+H59)</f>
        <v>21283825</v>
      </c>
      <c r="I89" s="21">
        <f>SUM(I88+I80+I69+I59)</f>
        <v>19874762</v>
      </c>
      <c r="J89" s="21"/>
      <c r="K89" s="21">
        <f>SUM(K88+K80+K69+K59)</f>
        <v>23013691</v>
      </c>
      <c r="L89" s="20">
        <f>SUM(L88+L80+L69+L59)</f>
        <v>22915008</v>
      </c>
      <c r="M89" s="20">
        <f>SUM(M88+M80+M69+M59)</f>
        <v>20598296</v>
      </c>
      <c r="N89" s="20"/>
    </row>
    <row r="90" spans="1:14" s="34" customFormat="1">
      <c r="A90" s="32" t="s">
        <v>22</v>
      </c>
      <c r="B90" s="53"/>
      <c r="C90" s="20">
        <v>0</v>
      </c>
      <c r="D90" s="20">
        <v>0</v>
      </c>
      <c r="E90" s="21">
        <v>0</v>
      </c>
      <c r="F90" s="21"/>
      <c r="G90" s="33">
        <v>1674090</v>
      </c>
      <c r="H90" s="33">
        <v>1675690</v>
      </c>
      <c r="I90" s="33">
        <v>1477825</v>
      </c>
      <c r="J90" s="33"/>
      <c r="K90" s="34">
        <v>-1674090</v>
      </c>
      <c r="L90" s="34">
        <v>-1675690</v>
      </c>
      <c r="M90" s="34">
        <v>-1477825</v>
      </c>
    </row>
    <row r="91" spans="1:14" s="23" customFormat="1">
      <c r="A91" s="35" t="s">
        <v>49</v>
      </c>
      <c r="B91" s="37"/>
      <c r="D91" s="19"/>
      <c r="E91" s="19"/>
      <c r="F91" s="19"/>
      <c r="G91" s="20">
        <f>SUM(G89+G90)</f>
        <v>20340528</v>
      </c>
      <c r="H91" s="20">
        <f>SUM(H89+H90)</f>
        <v>22959515</v>
      </c>
      <c r="I91" s="20">
        <f>SUM(I89+I90)</f>
        <v>21352587</v>
      </c>
      <c r="J91" s="20"/>
      <c r="K91" s="20">
        <f>SUM(K89+K90)</f>
        <v>21339601</v>
      </c>
      <c r="L91" s="20">
        <f>SUM(L89+L90)</f>
        <v>21239318</v>
      </c>
      <c r="M91" s="20">
        <f>SUM(M89+M90)</f>
        <v>19120471</v>
      </c>
      <c r="N91" s="20"/>
    </row>
    <row r="92" spans="1:14" s="30" customFormat="1">
      <c r="A92" s="4"/>
      <c r="B92" s="40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4" s="30" customFormat="1">
      <c r="A93" s="4"/>
      <c r="B93" s="40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4" s="4" customFormat="1">
      <c r="B94" s="40"/>
    </row>
    <row r="95" spans="1:14" s="4" customFormat="1">
      <c r="B95" s="40"/>
    </row>
    <row r="96" spans="1:14" s="4" customFormat="1">
      <c r="B96" s="40"/>
    </row>
    <row r="97" spans="1:12" s="4" customFormat="1">
      <c r="B97" s="40"/>
    </row>
    <row r="98" spans="1:12" s="4" customFormat="1">
      <c r="B98" s="40"/>
    </row>
    <row r="99" spans="1:12" s="4" customFormat="1">
      <c r="B99" s="40"/>
    </row>
    <row r="100" spans="1:12" s="4" customFormat="1">
      <c r="B100" s="40"/>
    </row>
    <row r="101" spans="1:12" s="4" customFormat="1">
      <c r="B101" s="40"/>
    </row>
    <row r="102" spans="1:12" s="4" customFormat="1">
      <c r="B102" s="40"/>
    </row>
    <row r="103" spans="1:12">
      <c r="A103" s="4"/>
      <c r="B103" s="40"/>
      <c r="C103" s="4"/>
      <c r="G103" s="4"/>
      <c r="H103" s="4"/>
      <c r="I103" s="4"/>
      <c r="J103" s="4"/>
      <c r="K103" s="4"/>
      <c r="L103" s="4"/>
    </row>
    <row r="104" spans="1:12">
      <c r="A104" s="4"/>
      <c r="B104" s="40"/>
      <c r="C104" s="4"/>
      <c r="G104" s="4"/>
      <c r="H104" s="4"/>
      <c r="I104" s="4"/>
      <c r="J104" s="4"/>
      <c r="K104" s="4"/>
      <c r="L104" s="4"/>
    </row>
    <row r="105" spans="1:12">
      <c r="A105" s="4"/>
      <c r="B105" s="40"/>
      <c r="C105" s="4"/>
      <c r="G105" s="4"/>
      <c r="H105" s="4"/>
      <c r="I105" s="4"/>
      <c r="J105" s="4"/>
      <c r="K105" s="4"/>
      <c r="L105" s="4"/>
    </row>
    <row r="106" spans="1:12">
      <c r="A106" s="4"/>
      <c r="B106" s="40"/>
      <c r="C106" s="4"/>
      <c r="G106" s="4"/>
      <c r="H106" s="4"/>
      <c r="I106" s="4"/>
      <c r="J106" s="4"/>
      <c r="K106" s="4"/>
      <c r="L106" s="4"/>
    </row>
    <row r="107" spans="1:12">
      <c r="A107" s="4"/>
      <c r="B107" s="40"/>
      <c r="C107" s="4"/>
      <c r="G107" s="4"/>
      <c r="H107" s="4"/>
      <c r="I107" s="4"/>
      <c r="J107" s="4"/>
      <c r="K107" s="4"/>
      <c r="L107" s="4"/>
    </row>
    <row r="108" spans="1:12">
      <c r="A108" s="4"/>
      <c r="B108" s="40"/>
      <c r="C108" s="4"/>
      <c r="G108" s="4"/>
      <c r="H108" s="4"/>
      <c r="I108" s="4"/>
      <c r="J108" s="4"/>
      <c r="K108" s="4"/>
      <c r="L108" s="4"/>
    </row>
    <row r="109" spans="1:12">
      <c r="A109" s="4"/>
      <c r="B109" s="40"/>
      <c r="C109" s="4"/>
      <c r="G109" s="4"/>
      <c r="H109" s="4"/>
      <c r="I109" s="4"/>
      <c r="J109" s="4"/>
      <c r="K109" s="4"/>
      <c r="L109" s="4"/>
    </row>
    <row r="110" spans="1:12">
      <c r="A110" s="4"/>
      <c r="B110" s="40"/>
      <c r="C110" s="4"/>
      <c r="G110" s="4"/>
      <c r="H110" s="4"/>
      <c r="I110" s="4"/>
      <c r="J110" s="4"/>
      <c r="K110" s="4"/>
      <c r="L110" s="4"/>
    </row>
    <row r="111" spans="1:12">
      <c r="A111" s="4"/>
      <c r="B111" s="40"/>
      <c r="C111" s="4"/>
      <c r="G111" s="4"/>
      <c r="H111" s="4"/>
      <c r="I111" s="4"/>
      <c r="J111" s="4"/>
      <c r="K111" s="4"/>
      <c r="L111" s="4"/>
    </row>
    <row r="112" spans="1:12">
      <c r="A112" s="4"/>
      <c r="B112" s="40"/>
      <c r="C112" s="4"/>
      <c r="G112" s="4"/>
      <c r="H112" s="4"/>
      <c r="I112" s="4"/>
      <c r="J112" s="4"/>
      <c r="K112" s="4"/>
      <c r="L112" s="4"/>
    </row>
    <row r="113" spans="1:12">
      <c r="A113" s="4"/>
      <c r="B113" s="40"/>
      <c r="C113" s="4"/>
      <c r="G113" s="4"/>
      <c r="H113" s="4"/>
      <c r="I113" s="4"/>
      <c r="J113" s="4"/>
      <c r="K113" s="4"/>
      <c r="L113" s="4"/>
    </row>
    <row r="114" spans="1:12">
      <c r="A114" s="4"/>
      <c r="B114" s="40"/>
      <c r="C114" s="4"/>
      <c r="G114" s="4"/>
      <c r="H114" s="4"/>
      <c r="I114" s="4"/>
      <c r="J114" s="4"/>
      <c r="K114" s="4"/>
      <c r="L114" s="4"/>
    </row>
    <row r="115" spans="1:12">
      <c r="A115" s="4"/>
      <c r="B115" s="40"/>
      <c r="C115" s="4"/>
      <c r="G115" s="4"/>
      <c r="H115" s="4"/>
      <c r="I115" s="4"/>
      <c r="J115" s="4"/>
      <c r="K115" s="4"/>
      <c r="L115" s="4"/>
    </row>
    <row r="116" spans="1:12">
      <c r="A116" s="4"/>
      <c r="B116" s="40"/>
      <c r="C116" s="4"/>
      <c r="G116" s="4"/>
      <c r="H116" s="4"/>
      <c r="I116" s="4"/>
      <c r="J116" s="4"/>
      <c r="K116" s="4"/>
      <c r="L116" s="4"/>
    </row>
    <row r="117" spans="1:12">
      <c r="A117" s="4"/>
      <c r="B117" s="40"/>
      <c r="C117" s="4"/>
      <c r="G117" s="4"/>
      <c r="H117" s="4"/>
      <c r="I117" s="4"/>
      <c r="J117" s="4"/>
      <c r="K117" s="4"/>
      <c r="L117" s="4"/>
    </row>
    <row r="118" spans="1:12">
      <c r="A118" s="4"/>
      <c r="B118" s="40"/>
      <c r="C118" s="4"/>
      <c r="G118" s="4"/>
      <c r="H118" s="4"/>
      <c r="I118" s="4"/>
      <c r="J118" s="4"/>
      <c r="K118" s="4"/>
      <c r="L118" s="4"/>
    </row>
    <row r="119" spans="1:12">
      <c r="A119" s="4"/>
      <c r="B119" s="40"/>
      <c r="C119" s="4"/>
      <c r="G119" s="4"/>
      <c r="H119" s="4"/>
      <c r="I119" s="4"/>
      <c r="J119" s="4"/>
      <c r="K119" s="4"/>
      <c r="L119" s="4"/>
    </row>
    <row r="120" spans="1:12">
      <c r="A120" s="4"/>
      <c r="B120" s="40"/>
      <c r="C120" s="4"/>
      <c r="G120" s="4"/>
      <c r="H120" s="4"/>
      <c r="I120" s="4"/>
      <c r="J120" s="4"/>
      <c r="K120" s="4"/>
      <c r="L120" s="4"/>
    </row>
    <row r="121" spans="1:12">
      <c r="A121" s="4"/>
      <c r="B121" s="40"/>
      <c r="C121" s="4"/>
      <c r="G121" s="4"/>
      <c r="H121" s="4"/>
      <c r="I121" s="4"/>
      <c r="J121" s="4"/>
      <c r="K121" s="4"/>
      <c r="L121" s="4"/>
    </row>
    <row r="122" spans="1:12">
      <c r="A122" s="4"/>
      <c r="B122" s="40"/>
      <c r="C122" s="4"/>
      <c r="G122" s="4"/>
      <c r="H122" s="4"/>
      <c r="I122" s="4"/>
      <c r="J122" s="4"/>
      <c r="K122" s="4"/>
      <c r="L122" s="4"/>
    </row>
    <row r="123" spans="1:12">
      <c r="A123" s="4"/>
      <c r="B123" s="40"/>
      <c r="C123" s="4"/>
      <c r="G123" s="4"/>
      <c r="H123" s="4"/>
      <c r="I123" s="4"/>
      <c r="J123" s="4"/>
      <c r="K123" s="4"/>
      <c r="L123" s="4"/>
    </row>
    <row r="124" spans="1:12">
      <c r="A124" s="4"/>
      <c r="B124" s="40"/>
      <c r="C124" s="4"/>
      <c r="G124" s="4"/>
      <c r="H124" s="4"/>
      <c r="I124" s="4"/>
      <c r="J124" s="4"/>
      <c r="K124" s="4"/>
      <c r="L124" s="4"/>
    </row>
    <row r="125" spans="1:12">
      <c r="A125" s="4"/>
      <c r="B125" s="40"/>
      <c r="C125" s="4"/>
      <c r="G125" s="4"/>
      <c r="H125" s="4"/>
      <c r="I125" s="4"/>
      <c r="J125" s="4"/>
      <c r="K125" s="4"/>
      <c r="L125" s="4"/>
    </row>
    <row r="126" spans="1:12">
      <c r="A126" s="4"/>
      <c r="B126" s="40"/>
      <c r="C126" s="4"/>
      <c r="G126" s="4"/>
      <c r="H126" s="4"/>
      <c r="I126" s="4"/>
      <c r="J126" s="4"/>
      <c r="K126" s="4"/>
      <c r="L126" s="4"/>
    </row>
    <row r="127" spans="1:12">
      <c r="A127" s="4"/>
      <c r="B127" s="40"/>
      <c r="C127" s="4"/>
      <c r="G127" s="4"/>
      <c r="H127" s="4"/>
      <c r="I127" s="4"/>
      <c r="J127" s="4"/>
      <c r="K127" s="4"/>
      <c r="L127" s="4"/>
    </row>
    <row r="128" spans="1:12">
      <c r="A128" s="4"/>
      <c r="B128" s="40"/>
      <c r="C128" s="4"/>
      <c r="G128" s="4"/>
      <c r="H128" s="4"/>
      <c r="I128" s="4"/>
      <c r="J128" s="4"/>
      <c r="K128" s="4"/>
      <c r="L128" s="4"/>
    </row>
    <row r="129" spans="1:10">
      <c r="A129" s="4"/>
      <c r="B129" s="40"/>
      <c r="C129" s="4"/>
      <c r="G129" s="4"/>
      <c r="H129" s="4"/>
      <c r="I129" s="4"/>
      <c r="J129" s="4"/>
    </row>
    <row r="130" spans="1:10">
      <c r="A130" s="4"/>
      <c r="B130" s="40"/>
      <c r="C130" s="4"/>
      <c r="G130" s="4"/>
      <c r="H130" s="4"/>
      <c r="I130" s="4"/>
      <c r="J130" s="4"/>
    </row>
    <row r="131" spans="1:10">
      <c r="A131" s="4"/>
      <c r="B131" s="40"/>
      <c r="C131" s="4"/>
      <c r="G131" s="4"/>
      <c r="H131" s="4"/>
      <c r="I131" s="4"/>
      <c r="J131" s="4"/>
    </row>
    <row r="132" spans="1:10">
      <c r="A132" s="4"/>
      <c r="B132" s="40"/>
      <c r="C132" s="4"/>
      <c r="G132" s="4"/>
      <c r="H132" s="4"/>
      <c r="I132" s="4"/>
      <c r="J132" s="4"/>
    </row>
    <row r="133" spans="1:10">
      <c r="A133" s="4"/>
      <c r="B133" s="40"/>
      <c r="C133" s="4"/>
      <c r="G133" s="4"/>
      <c r="H133" s="4"/>
      <c r="I133" s="4"/>
      <c r="J133" s="4"/>
    </row>
    <row r="134" spans="1:10">
      <c r="A134" s="4"/>
      <c r="B134" s="40"/>
      <c r="C134" s="4"/>
      <c r="G134" s="4"/>
      <c r="H134" s="4"/>
      <c r="I134" s="4"/>
      <c r="J134" s="4"/>
    </row>
    <row r="135" spans="1:10">
      <c r="A135" s="4"/>
      <c r="B135" s="40"/>
      <c r="C135" s="4"/>
      <c r="G135" s="4"/>
      <c r="H135" s="4"/>
      <c r="I135" s="4"/>
      <c r="J135" s="4"/>
    </row>
    <row r="136" spans="1:10">
      <c r="A136" s="4"/>
      <c r="B136" s="40"/>
      <c r="C136" s="4"/>
      <c r="G136" s="4"/>
      <c r="H136" s="4"/>
      <c r="I136" s="4"/>
      <c r="J136" s="4"/>
    </row>
    <row r="137" spans="1:10">
      <c r="A137" s="4"/>
      <c r="B137" s="40"/>
      <c r="C137" s="4"/>
      <c r="G137" s="4"/>
      <c r="H137" s="4"/>
      <c r="I137" s="4"/>
      <c r="J137" s="4"/>
    </row>
    <row r="138" spans="1:10">
      <c r="A138" s="4"/>
      <c r="B138" s="40"/>
      <c r="C138" s="4"/>
      <c r="G138" s="4"/>
      <c r="H138" s="4"/>
      <c r="I138" s="4"/>
      <c r="J138" s="4"/>
    </row>
    <row r="139" spans="1:10">
      <c r="A139" s="4"/>
      <c r="B139" s="40"/>
      <c r="C139" s="4"/>
      <c r="G139" s="4"/>
      <c r="H139" s="4"/>
      <c r="I139" s="4"/>
      <c r="J139" s="4"/>
    </row>
    <row r="140" spans="1:10">
      <c r="A140" s="4"/>
      <c r="B140" s="40"/>
      <c r="C140" s="4"/>
      <c r="G140" s="4"/>
      <c r="H140" s="4"/>
      <c r="I140" s="4"/>
      <c r="J140" s="4"/>
    </row>
    <row r="141" spans="1:10">
      <c r="A141" s="4"/>
      <c r="B141" s="40"/>
      <c r="C141" s="4"/>
      <c r="G141" s="4"/>
      <c r="H141" s="4"/>
      <c r="I141" s="4"/>
      <c r="J141" s="4"/>
    </row>
    <row r="142" spans="1:10">
      <c r="A142" s="4"/>
      <c r="B142" s="40"/>
      <c r="C142" s="4"/>
      <c r="G142" s="4"/>
      <c r="H142" s="4"/>
      <c r="I142" s="4"/>
      <c r="J142" s="4"/>
    </row>
    <row r="143" spans="1:10">
      <c r="A143" s="4"/>
      <c r="B143" s="40"/>
      <c r="C143" s="4"/>
      <c r="G143" s="4"/>
      <c r="H143" s="4"/>
      <c r="I143" s="4"/>
      <c r="J143" s="4"/>
    </row>
    <row r="144" spans="1:10">
      <c r="A144" s="4"/>
      <c r="B144" s="40"/>
      <c r="C144" s="4"/>
      <c r="G144" s="4"/>
      <c r="H144" s="4"/>
      <c r="I144" s="4"/>
      <c r="J144" s="4"/>
    </row>
    <row r="145" spans="1:10">
      <c r="A145" s="4"/>
      <c r="B145" s="40"/>
      <c r="C145" s="4"/>
      <c r="G145" s="4"/>
      <c r="H145" s="4"/>
      <c r="I145" s="4"/>
      <c r="J145" s="4"/>
    </row>
    <row r="146" spans="1:10">
      <c r="A146" s="4"/>
      <c r="B146" s="40"/>
      <c r="C146" s="4"/>
      <c r="G146" s="4"/>
      <c r="H146" s="4"/>
      <c r="I146" s="4"/>
      <c r="J146" s="4"/>
    </row>
    <row r="147" spans="1:10">
      <c r="A147" s="4"/>
      <c r="B147" s="40"/>
      <c r="C147" s="4"/>
      <c r="G147" s="4"/>
      <c r="H147" s="4"/>
      <c r="I147" s="4"/>
      <c r="J147" s="4"/>
    </row>
    <row r="148" spans="1:10">
      <c r="A148" s="4"/>
      <c r="B148" s="40"/>
      <c r="C148" s="4"/>
      <c r="G148" s="4"/>
      <c r="H148" s="4"/>
      <c r="I148" s="4"/>
      <c r="J148" s="4"/>
    </row>
    <row r="149" spans="1:10">
      <c r="A149" s="4"/>
      <c r="B149" s="40"/>
      <c r="C149" s="4"/>
      <c r="G149" s="4"/>
      <c r="H149" s="4"/>
      <c r="I149" s="4"/>
      <c r="J149" s="4"/>
    </row>
    <row r="150" spans="1:10">
      <c r="A150" s="4"/>
      <c r="B150" s="40"/>
      <c r="C150" s="4"/>
      <c r="G150" s="4"/>
      <c r="H150" s="4"/>
      <c r="I150" s="4"/>
      <c r="J150" s="4"/>
    </row>
    <row r="151" spans="1:10">
      <c r="A151" s="4"/>
      <c r="B151" s="40"/>
      <c r="C151" s="4"/>
      <c r="G151" s="4"/>
      <c r="H151" s="4"/>
      <c r="I151" s="4"/>
      <c r="J151" s="4"/>
    </row>
    <row r="152" spans="1:10">
      <c r="A152" s="4"/>
      <c r="B152" s="40"/>
      <c r="C152" s="4"/>
      <c r="G152" s="4"/>
      <c r="H152" s="4"/>
      <c r="I152" s="4"/>
      <c r="J152" s="4"/>
    </row>
    <row r="153" spans="1:10">
      <c r="A153" s="4"/>
      <c r="B153" s="40"/>
      <c r="C153" s="4"/>
      <c r="G153" s="4"/>
      <c r="H153" s="4"/>
      <c r="I153" s="4"/>
      <c r="J153" s="4"/>
    </row>
    <row r="154" spans="1:10">
      <c r="A154" s="4"/>
      <c r="B154" s="40"/>
      <c r="C154" s="4"/>
      <c r="G154" s="4"/>
      <c r="H154" s="4"/>
      <c r="I154" s="4"/>
      <c r="J154" s="4"/>
    </row>
    <row r="155" spans="1:10">
      <c r="A155" s="4"/>
      <c r="B155" s="40"/>
      <c r="C155" s="4"/>
      <c r="G155" s="4"/>
      <c r="H155" s="4"/>
      <c r="I155" s="4"/>
      <c r="J155" s="4"/>
    </row>
    <row r="156" spans="1:10">
      <c r="A156" s="4"/>
      <c r="B156" s="40"/>
      <c r="C156" s="4"/>
      <c r="G156" s="4"/>
      <c r="H156" s="4"/>
      <c r="I156" s="4"/>
      <c r="J156" s="4"/>
    </row>
    <row r="157" spans="1:10">
      <c r="A157" s="4"/>
      <c r="B157" s="40"/>
      <c r="C157" s="4"/>
      <c r="G157" s="4"/>
      <c r="H157" s="4"/>
      <c r="I157" s="4"/>
      <c r="J157" s="4"/>
    </row>
    <row r="158" spans="1:10">
      <c r="A158" s="4"/>
      <c r="B158" s="40"/>
      <c r="C158" s="4"/>
      <c r="G158" s="4"/>
      <c r="H158" s="4"/>
      <c r="I158" s="4"/>
      <c r="J158" s="4"/>
    </row>
    <row r="159" spans="1:10">
      <c r="A159" s="4"/>
      <c r="B159" s="40"/>
      <c r="C159" s="4"/>
      <c r="G159" s="4"/>
      <c r="H159" s="4"/>
      <c r="I159" s="4"/>
      <c r="J159" s="4"/>
    </row>
    <row r="160" spans="1:10">
      <c r="A160" s="4"/>
      <c r="B160" s="40"/>
      <c r="C160" s="4"/>
      <c r="G160" s="4"/>
      <c r="H160" s="4"/>
      <c r="I160" s="4"/>
      <c r="J160" s="4"/>
    </row>
    <row r="161" spans="1:10">
      <c r="A161" s="4"/>
      <c r="B161" s="40"/>
      <c r="C161" s="4"/>
      <c r="G161" s="4"/>
      <c r="H161" s="4"/>
      <c r="I161" s="4"/>
      <c r="J161" s="4"/>
    </row>
    <row r="162" spans="1:10">
      <c r="A162" s="4"/>
      <c r="B162" s="40"/>
      <c r="C162" s="4"/>
      <c r="G162" s="4"/>
      <c r="H162" s="4"/>
      <c r="I162" s="4"/>
      <c r="J162" s="4"/>
    </row>
    <row r="163" spans="1:10">
      <c r="A163" s="4"/>
      <c r="B163" s="40"/>
      <c r="C163" s="4"/>
      <c r="G163" s="4"/>
      <c r="H163" s="4"/>
      <c r="I163" s="4"/>
      <c r="J163" s="4"/>
    </row>
    <row r="164" spans="1:10">
      <c r="A164" s="4"/>
      <c r="B164" s="40"/>
      <c r="C164" s="4"/>
      <c r="G164" s="4"/>
      <c r="H164" s="4"/>
      <c r="I164" s="4"/>
      <c r="J164" s="4"/>
    </row>
    <row r="165" spans="1:10">
      <c r="A165" s="4"/>
      <c r="B165" s="40"/>
      <c r="C165" s="4"/>
      <c r="G165" s="4"/>
      <c r="H165" s="4"/>
      <c r="I165" s="4"/>
      <c r="J165" s="4"/>
    </row>
    <row r="166" spans="1:10">
      <c r="A166" s="4"/>
      <c r="B166" s="40"/>
      <c r="C166" s="4"/>
      <c r="G166" s="4"/>
      <c r="H166" s="4"/>
      <c r="I166" s="4"/>
      <c r="J166" s="4"/>
    </row>
    <row r="167" spans="1:10">
      <c r="A167" s="4"/>
      <c r="B167" s="40"/>
      <c r="C167" s="4"/>
      <c r="G167" s="4"/>
      <c r="H167" s="4"/>
      <c r="I167" s="4"/>
      <c r="J167" s="4"/>
    </row>
    <row r="168" spans="1:10">
      <c r="A168" s="4"/>
      <c r="B168" s="40"/>
      <c r="C168" s="4"/>
      <c r="G168" s="4"/>
      <c r="H168" s="4"/>
      <c r="I168" s="4"/>
      <c r="J168" s="4"/>
    </row>
    <row r="169" spans="1:10">
      <c r="A169" s="4"/>
      <c r="B169" s="40"/>
      <c r="C169" s="4"/>
      <c r="G169" s="4"/>
      <c r="H169" s="4"/>
      <c r="I169" s="4"/>
      <c r="J169" s="4"/>
    </row>
    <row r="170" spans="1:10">
      <c r="A170" s="4"/>
      <c r="B170" s="40"/>
      <c r="C170" s="4"/>
      <c r="G170" s="4"/>
      <c r="H170" s="4"/>
      <c r="I170" s="4"/>
      <c r="J170" s="4"/>
    </row>
    <row r="171" spans="1:10">
      <c r="A171" s="4"/>
      <c r="B171" s="40"/>
      <c r="C171" s="4"/>
      <c r="G171" s="4"/>
      <c r="H171" s="4"/>
      <c r="I171" s="4"/>
      <c r="J171" s="4"/>
    </row>
    <row r="172" spans="1:10">
      <c r="A172" s="4"/>
      <c r="B172" s="40"/>
      <c r="C172" s="4"/>
      <c r="G172" s="4"/>
      <c r="H172" s="4"/>
      <c r="I172" s="4"/>
      <c r="J172" s="4"/>
    </row>
    <row r="173" spans="1:10">
      <c r="A173" s="4"/>
      <c r="B173" s="40"/>
      <c r="C173" s="4"/>
      <c r="G173" s="4"/>
      <c r="H173" s="4"/>
      <c r="I173" s="4"/>
      <c r="J173" s="4"/>
    </row>
    <row r="174" spans="1:10">
      <c r="A174" s="4"/>
      <c r="B174" s="40"/>
      <c r="C174" s="4"/>
      <c r="G174" s="4"/>
      <c r="H174" s="4"/>
      <c r="I174" s="4"/>
      <c r="J174" s="4"/>
    </row>
    <row r="175" spans="1:10">
      <c r="A175" s="4"/>
      <c r="B175" s="40"/>
      <c r="C175" s="4"/>
      <c r="G175" s="4"/>
      <c r="H175" s="4"/>
      <c r="I175" s="4"/>
      <c r="J175" s="4"/>
    </row>
    <row r="176" spans="1:10">
      <c r="A176" s="4"/>
      <c r="B176" s="40"/>
      <c r="C176" s="4"/>
      <c r="G176" s="4"/>
      <c r="H176" s="4"/>
      <c r="I176" s="4"/>
      <c r="J176" s="4"/>
    </row>
    <row r="177" spans="1:10">
      <c r="A177" s="4"/>
      <c r="B177" s="40"/>
      <c r="C177" s="4"/>
      <c r="G177" s="4"/>
      <c r="H177" s="4"/>
      <c r="I177" s="4"/>
      <c r="J177" s="4"/>
    </row>
    <row r="178" spans="1:10">
      <c r="A178" s="4"/>
      <c r="B178" s="40"/>
      <c r="C178" s="4"/>
      <c r="G178" s="4"/>
      <c r="H178" s="4"/>
      <c r="I178" s="4"/>
      <c r="J178" s="4"/>
    </row>
    <row r="179" spans="1:10">
      <c r="A179" s="4"/>
      <c r="B179" s="40"/>
      <c r="C179" s="4"/>
      <c r="G179" s="4"/>
      <c r="H179" s="4"/>
      <c r="I179" s="4"/>
      <c r="J179" s="4"/>
    </row>
    <row r="180" spans="1:10">
      <c r="A180" s="4"/>
      <c r="B180" s="40"/>
      <c r="C180" s="4"/>
      <c r="G180" s="4"/>
      <c r="H180" s="4"/>
      <c r="I180" s="4"/>
      <c r="J180" s="4"/>
    </row>
    <row r="181" spans="1:10">
      <c r="A181" s="4"/>
      <c r="B181" s="40"/>
      <c r="C181" s="4"/>
      <c r="G181" s="4"/>
      <c r="H181" s="4"/>
      <c r="I181" s="4"/>
      <c r="J181" s="4"/>
    </row>
    <row r="182" spans="1:10">
      <c r="A182" s="4"/>
      <c r="B182" s="40"/>
      <c r="C182" s="4"/>
      <c r="G182" s="4"/>
      <c r="H182" s="4"/>
      <c r="I182" s="4"/>
      <c r="J182" s="4"/>
    </row>
    <row r="183" spans="1:10">
      <c r="A183" s="4"/>
      <c r="B183" s="40"/>
      <c r="C183" s="4"/>
      <c r="G183" s="4"/>
      <c r="H183" s="4"/>
      <c r="I183" s="4"/>
      <c r="J183" s="4"/>
    </row>
    <row r="184" spans="1:10">
      <c r="A184" s="4"/>
      <c r="B184" s="40"/>
      <c r="C184" s="4"/>
      <c r="G184" s="4"/>
      <c r="H184" s="4"/>
      <c r="I184" s="4"/>
      <c r="J184" s="4"/>
    </row>
    <row r="185" spans="1:10">
      <c r="A185" s="4"/>
      <c r="B185" s="40"/>
      <c r="C185" s="4"/>
      <c r="G185" s="4"/>
      <c r="H185" s="4"/>
      <c r="I185" s="4"/>
      <c r="J185" s="4"/>
    </row>
    <row r="186" spans="1:10">
      <c r="A186" s="4"/>
      <c r="B186" s="40"/>
      <c r="C186" s="4"/>
      <c r="G186" s="4"/>
      <c r="H186" s="4"/>
      <c r="I186" s="4"/>
      <c r="J186" s="4"/>
    </row>
    <row r="187" spans="1:10">
      <c r="A187" s="4"/>
      <c r="B187" s="40"/>
      <c r="C187" s="4"/>
      <c r="G187" s="4"/>
      <c r="H187" s="4"/>
      <c r="I187" s="4"/>
      <c r="J187" s="4"/>
    </row>
    <row r="188" spans="1:10">
      <c r="A188" s="4"/>
      <c r="B188" s="40"/>
      <c r="C188" s="4"/>
      <c r="G188" s="4"/>
      <c r="H188" s="4"/>
      <c r="I188" s="4"/>
      <c r="J188" s="4"/>
    </row>
    <row r="189" spans="1:10">
      <c r="A189" s="4"/>
      <c r="B189" s="40"/>
      <c r="C189" s="4"/>
      <c r="G189" s="4"/>
      <c r="H189" s="4"/>
      <c r="I189" s="4"/>
      <c r="J189" s="4"/>
    </row>
    <row r="190" spans="1:10">
      <c r="A190" s="4"/>
      <c r="B190" s="40"/>
      <c r="C190" s="4"/>
      <c r="G190" s="4"/>
      <c r="H190" s="4"/>
      <c r="I190" s="4"/>
      <c r="J190" s="4"/>
    </row>
    <row r="191" spans="1:10">
      <c r="A191" s="4"/>
      <c r="B191" s="40"/>
      <c r="C191" s="4"/>
      <c r="G191" s="4"/>
      <c r="H191" s="4"/>
      <c r="I191" s="4"/>
      <c r="J191" s="4"/>
    </row>
    <row r="192" spans="1:10">
      <c r="A192" s="4"/>
      <c r="B192" s="40"/>
      <c r="C192" s="4"/>
      <c r="G192" s="4"/>
      <c r="H192" s="4"/>
      <c r="I192" s="4"/>
      <c r="J192" s="4"/>
    </row>
    <row r="193" spans="1:10">
      <c r="A193" s="4"/>
      <c r="B193" s="40"/>
      <c r="C193" s="4"/>
      <c r="G193" s="4"/>
      <c r="H193" s="4"/>
      <c r="I193" s="4"/>
      <c r="J193" s="4"/>
    </row>
    <row r="194" spans="1:10">
      <c r="A194" s="4"/>
      <c r="B194" s="40"/>
      <c r="C194" s="4"/>
      <c r="G194" s="4"/>
      <c r="H194" s="4"/>
      <c r="I194" s="4"/>
      <c r="J194" s="4"/>
    </row>
    <row r="195" spans="1:10">
      <c r="A195" s="4"/>
      <c r="B195" s="40"/>
      <c r="C195" s="4"/>
      <c r="G195" s="4"/>
      <c r="H195" s="4"/>
      <c r="I195" s="4"/>
      <c r="J195" s="4"/>
    </row>
    <row r="196" spans="1:10">
      <c r="A196" s="4"/>
      <c r="B196" s="40"/>
      <c r="C196" s="4"/>
      <c r="G196" s="4"/>
      <c r="H196" s="4"/>
      <c r="I196" s="4"/>
      <c r="J196" s="4"/>
    </row>
    <row r="197" spans="1:10">
      <c r="A197" s="4"/>
      <c r="B197" s="40"/>
      <c r="C197" s="4"/>
      <c r="G197" s="4"/>
      <c r="H197" s="4"/>
      <c r="I197" s="4"/>
      <c r="J197" s="4"/>
    </row>
    <row r="198" spans="1:10">
      <c r="A198" s="4"/>
      <c r="B198" s="40"/>
      <c r="C198" s="4"/>
      <c r="G198" s="4"/>
      <c r="H198" s="4"/>
      <c r="I198" s="4"/>
      <c r="J198" s="4"/>
    </row>
    <row r="199" spans="1:10">
      <c r="A199" s="4"/>
      <c r="B199" s="40"/>
      <c r="C199" s="4"/>
      <c r="G199" s="4"/>
      <c r="H199" s="4"/>
      <c r="I199" s="4"/>
      <c r="J199" s="4"/>
    </row>
    <row r="200" spans="1:10">
      <c r="A200" s="4"/>
      <c r="B200" s="40"/>
      <c r="C200" s="4"/>
      <c r="G200" s="4"/>
      <c r="H200" s="4"/>
      <c r="I200" s="4"/>
      <c r="J200" s="4"/>
    </row>
    <row r="201" spans="1:10">
      <c r="A201" s="4"/>
      <c r="B201" s="40"/>
      <c r="C201" s="4"/>
      <c r="G201" s="4"/>
      <c r="H201" s="4"/>
      <c r="I201" s="4"/>
      <c r="J201" s="4"/>
    </row>
    <row r="202" spans="1:10">
      <c r="A202" s="4"/>
      <c r="B202" s="40"/>
      <c r="C202" s="4"/>
      <c r="G202" s="4"/>
      <c r="H202" s="4"/>
      <c r="I202" s="4"/>
      <c r="J202" s="4"/>
    </row>
    <row r="203" spans="1:10">
      <c r="A203" s="4"/>
      <c r="B203" s="40"/>
      <c r="C203" s="4"/>
      <c r="G203" s="4"/>
      <c r="H203" s="4"/>
      <c r="I203" s="4"/>
      <c r="J203" s="4"/>
    </row>
    <row r="204" spans="1:10">
      <c r="A204" s="4"/>
      <c r="B204" s="40"/>
      <c r="C204" s="4"/>
      <c r="G204" s="4"/>
      <c r="H204" s="4"/>
      <c r="I204" s="4"/>
      <c r="J204" s="4"/>
    </row>
    <row r="205" spans="1:10">
      <c r="A205" s="4"/>
      <c r="B205" s="40"/>
      <c r="C205" s="4"/>
      <c r="G205" s="4"/>
      <c r="H205" s="4"/>
      <c r="I205" s="4"/>
      <c r="J205" s="4"/>
    </row>
    <row r="206" spans="1:10">
      <c r="A206" s="4"/>
      <c r="B206" s="40"/>
      <c r="C206" s="4"/>
      <c r="G206" s="4"/>
      <c r="H206" s="4"/>
      <c r="I206" s="4"/>
      <c r="J206" s="4"/>
    </row>
    <row r="207" spans="1:10">
      <c r="A207" s="4"/>
      <c r="B207" s="40"/>
      <c r="C207" s="4"/>
      <c r="G207" s="4"/>
      <c r="H207" s="4"/>
      <c r="I207" s="4"/>
      <c r="J207" s="4"/>
    </row>
    <row r="208" spans="1:10">
      <c r="A208" s="4"/>
      <c r="B208" s="40"/>
      <c r="C208" s="4"/>
      <c r="G208" s="4"/>
      <c r="H208" s="4"/>
      <c r="I208" s="4"/>
      <c r="J208" s="4"/>
    </row>
    <row r="209" spans="1:10">
      <c r="A209" s="4"/>
      <c r="B209" s="40"/>
      <c r="C209" s="4"/>
      <c r="G209" s="4"/>
      <c r="H209" s="4"/>
      <c r="I209" s="4"/>
      <c r="J209" s="4"/>
    </row>
    <row r="210" spans="1:10">
      <c r="A210" s="4"/>
      <c r="B210" s="40"/>
      <c r="C210" s="4"/>
      <c r="G210" s="4"/>
      <c r="H210" s="4"/>
      <c r="I210" s="4"/>
      <c r="J210" s="4"/>
    </row>
    <row r="211" spans="1:10">
      <c r="A211" s="4"/>
      <c r="B211" s="40"/>
      <c r="C211" s="4"/>
      <c r="G211" s="4"/>
      <c r="H211" s="4"/>
      <c r="I211" s="4"/>
      <c r="J211" s="4"/>
    </row>
    <row r="212" spans="1:10">
      <c r="A212" s="4"/>
      <c r="B212" s="40"/>
      <c r="C212" s="4"/>
      <c r="G212" s="4"/>
      <c r="H212" s="4"/>
      <c r="I212" s="4"/>
      <c r="J212" s="4"/>
    </row>
    <row r="213" spans="1:10">
      <c r="A213" s="4"/>
      <c r="B213" s="40"/>
      <c r="C213" s="4"/>
      <c r="G213" s="4"/>
      <c r="H213" s="4"/>
      <c r="I213" s="4"/>
      <c r="J213" s="4"/>
    </row>
    <row r="214" spans="1:10">
      <c r="A214" s="4"/>
      <c r="B214" s="40"/>
      <c r="C214" s="4"/>
      <c r="G214" s="4"/>
      <c r="H214" s="4"/>
      <c r="I214" s="4"/>
      <c r="J214" s="4"/>
    </row>
    <row r="215" spans="1:10">
      <c r="A215" s="4"/>
      <c r="B215" s="40"/>
      <c r="C215" s="4"/>
      <c r="G215" s="4"/>
      <c r="H215" s="4"/>
      <c r="I215" s="4"/>
      <c r="J215" s="4"/>
    </row>
    <row r="216" spans="1:10">
      <c r="A216" s="4"/>
      <c r="B216" s="40"/>
      <c r="C216" s="4"/>
      <c r="G216" s="4"/>
      <c r="H216" s="4"/>
      <c r="I216" s="4"/>
      <c r="J216" s="4"/>
    </row>
    <row r="217" spans="1:10">
      <c r="A217" s="4"/>
      <c r="B217" s="40"/>
      <c r="C217" s="4"/>
      <c r="G217" s="4"/>
      <c r="H217" s="4"/>
      <c r="I217" s="4"/>
      <c r="J217" s="4"/>
    </row>
    <row r="218" spans="1:10">
      <c r="A218" s="4"/>
      <c r="B218" s="40"/>
      <c r="C218" s="4"/>
      <c r="G218" s="4"/>
      <c r="H218" s="4"/>
      <c r="I218" s="4"/>
      <c r="J218" s="4"/>
    </row>
    <row r="219" spans="1:10">
      <c r="A219" s="4"/>
      <c r="B219" s="40"/>
      <c r="C219" s="4"/>
      <c r="G219" s="4"/>
      <c r="H219" s="4"/>
      <c r="I219" s="4"/>
      <c r="J219" s="4"/>
    </row>
    <row r="220" spans="1:10">
      <c r="A220" s="4"/>
      <c r="B220" s="40"/>
      <c r="C220" s="4"/>
      <c r="G220" s="4"/>
      <c r="H220" s="4"/>
      <c r="I220" s="4"/>
      <c r="J220" s="4"/>
    </row>
    <row r="221" spans="1:10">
      <c r="A221" s="4"/>
      <c r="B221" s="40"/>
      <c r="C221" s="4"/>
      <c r="G221" s="4"/>
      <c r="H221" s="4"/>
      <c r="I221" s="4"/>
      <c r="J221" s="4"/>
    </row>
    <row r="222" spans="1:10">
      <c r="A222" s="4"/>
      <c r="B222" s="40"/>
      <c r="C222" s="4"/>
      <c r="G222" s="4"/>
      <c r="H222" s="4"/>
      <c r="I222" s="4"/>
      <c r="J222" s="4"/>
    </row>
    <row r="223" spans="1:10">
      <c r="A223" s="4"/>
      <c r="B223" s="40"/>
      <c r="C223" s="4"/>
      <c r="G223" s="4"/>
      <c r="H223" s="4"/>
      <c r="I223" s="4"/>
      <c r="J223" s="4"/>
    </row>
    <row r="224" spans="1:10">
      <c r="A224" s="4"/>
      <c r="B224" s="40"/>
      <c r="C224" s="4"/>
      <c r="G224" s="4"/>
      <c r="H224" s="4"/>
      <c r="I224" s="4"/>
      <c r="J224" s="4"/>
    </row>
    <row r="225" spans="1:10">
      <c r="A225" s="4"/>
      <c r="B225" s="40"/>
      <c r="C225" s="4"/>
      <c r="G225" s="4"/>
      <c r="H225" s="4"/>
      <c r="I225" s="4"/>
      <c r="J225" s="4"/>
    </row>
    <row r="226" spans="1:10">
      <c r="A226" s="4"/>
      <c r="B226" s="40"/>
      <c r="C226" s="4"/>
      <c r="G226" s="4"/>
      <c r="H226" s="4"/>
      <c r="I226" s="4"/>
      <c r="J226" s="4"/>
    </row>
    <row r="227" spans="1:10">
      <c r="A227" s="4"/>
      <c r="B227" s="40"/>
      <c r="C227" s="4"/>
      <c r="G227" s="4"/>
      <c r="H227" s="4"/>
      <c r="I227" s="4"/>
      <c r="J227" s="4"/>
    </row>
    <row r="228" spans="1:10">
      <c r="A228" s="4"/>
      <c r="B228" s="40"/>
      <c r="C228" s="4"/>
      <c r="G228" s="4"/>
      <c r="H228" s="4"/>
      <c r="I228" s="4"/>
      <c r="J228" s="4"/>
    </row>
    <row r="229" spans="1:10">
      <c r="A229" s="4"/>
      <c r="B229" s="40"/>
      <c r="C229" s="4"/>
      <c r="G229" s="4"/>
      <c r="H229" s="4"/>
      <c r="I229" s="4"/>
      <c r="J229" s="4"/>
    </row>
    <row r="230" spans="1:10">
      <c r="A230" s="4"/>
      <c r="B230" s="40"/>
      <c r="C230" s="4"/>
      <c r="G230" s="4"/>
      <c r="H230" s="4"/>
      <c r="I230" s="4"/>
      <c r="J230" s="4"/>
    </row>
    <row r="231" spans="1:10">
      <c r="A231" s="4"/>
      <c r="B231" s="40"/>
      <c r="C231" s="4"/>
      <c r="G231" s="4"/>
      <c r="H231" s="4"/>
      <c r="I231" s="4"/>
      <c r="J231" s="4"/>
    </row>
    <row r="232" spans="1:10">
      <c r="A232" s="4"/>
      <c r="B232" s="40"/>
      <c r="C232" s="4"/>
      <c r="G232" s="4"/>
      <c r="H232" s="4"/>
      <c r="I232" s="4"/>
      <c r="J232" s="4"/>
    </row>
    <row r="233" spans="1:10">
      <c r="A233" s="4"/>
      <c r="B233" s="40"/>
      <c r="C233" s="4"/>
      <c r="G233" s="4"/>
      <c r="H233" s="4"/>
      <c r="I233" s="4"/>
      <c r="J233" s="4"/>
    </row>
    <row r="234" spans="1:10">
      <c r="A234" s="4"/>
      <c r="B234" s="40"/>
      <c r="C234" s="4"/>
      <c r="G234" s="4"/>
      <c r="H234" s="4"/>
      <c r="I234" s="4"/>
      <c r="J234" s="4"/>
    </row>
    <row r="235" spans="1:10">
      <c r="A235" s="4"/>
      <c r="B235" s="40"/>
      <c r="C235" s="4"/>
      <c r="G235" s="4"/>
      <c r="H235" s="4"/>
      <c r="I235" s="4"/>
      <c r="J235" s="4"/>
    </row>
    <row r="236" spans="1:10">
      <c r="A236" s="4"/>
      <c r="B236" s="40"/>
      <c r="C236" s="4"/>
      <c r="G236" s="4"/>
      <c r="H236" s="4"/>
      <c r="I236" s="4"/>
      <c r="J236" s="4"/>
    </row>
    <row r="237" spans="1:10">
      <c r="A237" s="4"/>
      <c r="B237" s="40"/>
      <c r="C237" s="4"/>
      <c r="G237" s="4"/>
      <c r="H237" s="4"/>
      <c r="I237" s="4"/>
      <c r="J237" s="4"/>
    </row>
    <row r="238" spans="1:10">
      <c r="A238" s="4"/>
      <c r="B238" s="40"/>
      <c r="C238" s="4"/>
      <c r="G238" s="4"/>
      <c r="H238" s="4"/>
      <c r="I238" s="4"/>
      <c r="J238" s="4"/>
    </row>
    <row r="239" spans="1:10">
      <c r="A239" s="4"/>
      <c r="B239" s="40"/>
      <c r="C239" s="4"/>
      <c r="G239" s="4"/>
      <c r="H239" s="4"/>
      <c r="I239" s="4"/>
      <c r="J239" s="4"/>
    </row>
    <row r="240" spans="1:10">
      <c r="A240" s="4"/>
      <c r="B240" s="40"/>
      <c r="C240" s="4"/>
      <c r="G240" s="4"/>
      <c r="H240" s="4"/>
      <c r="I240" s="4"/>
      <c r="J240" s="4"/>
    </row>
    <row r="241" spans="1:10">
      <c r="A241" s="4"/>
      <c r="B241" s="40"/>
      <c r="C241" s="4"/>
      <c r="G241" s="4"/>
      <c r="H241" s="4"/>
      <c r="I241" s="4"/>
      <c r="J241" s="4"/>
    </row>
    <row r="242" spans="1:10">
      <c r="A242" s="4"/>
      <c r="B242" s="40"/>
      <c r="C242" s="4"/>
      <c r="G242" s="4"/>
      <c r="H242" s="4"/>
      <c r="I242" s="4"/>
      <c r="J242" s="4"/>
    </row>
    <row r="243" spans="1:10">
      <c r="A243" s="4"/>
      <c r="B243" s="40"/>
      <c r="C243" s="4"/>
      <c r="G243" s="4"/>
      <c r="H243" s="4"/>
      <c r="I243" s="4"/>
      <c r="J243" s="4"/>
    </row>
    <row r="244" spans="1:10">
      <c r="A244" s="4"/>
      <c r="B244" s="40"/>
      <c r="C244" s="4"/>
      <c r="G244" s="4"/>
      <c r="H244" s="4"/>
      <c r="I244" s="4"/>
      <c r="J244" s="4"/>
    </row>
    <row r="245" spans="1:10">
      <c r="A245" s="4"/>
      <c r="B245" s="40"/>
      <c r="C245" s="4"/>
      <c r="G245" s="4"/>
      <c r="H245" s="4"/>
      <c r="I245" s="4"/>
      <c r="J245" s="4"/>
    </row>
    <row r="246" spans="1:10">
      <c r="A246" s="4"/>
      <c r="B246" s="40"/>
      <c r="C246" s="4"/>
      <c r="G246" s="4"/>
      <c r="H246" s="4"/>
      <c r="I246" s="4"/>
      <c r="J246" s="4"/>
    </row>
    <row r="247" spans="1:10">
      <c r="A247" s="4"/>
      <c r="B247" s="40"/>
      <c r="C247" s="4"/>
      <c r="G247" s="4"/>
      <c r="H247" s="4"/>
      <c r="I247" s="4"/>
      <c r="J247" s="4"/>
    </row>
    <row r="248" spans="1:10">
      <c r="A248" s="4"/>
      <c r="B248" s="40"/>
      <c r="C248" s="4"/>
      <c r="G248" s="4"/>
      <c r="H248" s="4"/>
      <c r="I248" s="4"/>
      <c r="J248" s="4"/>
    </row>
    <row r="249" spans="1:10">
      <c r="A249" s="4"/>
      <c r="B249" s="40"/>
      <c r="C249" s="4"/>
      <c r="G249" s="4"/>
      <c r="H249" s="4"/>
      <c r="I249" s="4"/>
      <c r="J249" s="4"/>
    </row>
    <row r="250" spans="1:10">
      <c r="A250" s="4"/>
      <c r="B250" s="40"/>
      <c r="C250" s="4"/>
      <c r="G250" s="4"/>
      <c r="H250" s="4"/>
      <c r="I250" s="4"/>
      <c r="J250" s="4"/>
    </row>
    <row r="251" spans="1:10">
      <c r="A251" s="4"/>
      <c r="B251" s="40"/>
      <c r="C251" s="4"/>
      <c r="G251" s="4"/>
      <c r="H251" s="4"/>
      <c r="I251" s="4"/>
      <c r="J251" s="4"/>
    </row>
    <row r="252" spans="1:10">
      <c r="A252" s="4"/>
      <c r="B252" s="40"/>
      <c r="C252" s="4"/>
      <c r="G252" s="4"/>
      <c r="H252" s="4"/>
      <c r="I252" s="4"/>
      <c r="J252" s="4"/>
    </row>
    <row r="253" spans="1:10">
      <c r="A253" s="4"/>
      <c r="B253" s="40"/>
      <c r="C253" s="4"/>
      <c r="G253" s="4"/>
      <c r="H253" s="4"/>
      <c r="I253" s="4"/>
      <c r="J253" s="4"/>
    </row>
    <row r="254" spans="1:10">
      <c r="A254" s="4"/>
      <c r="B254" s="40"/>
      <c r="C254" s="4"/>
      <c r="G254" s="4"/>
      <c r="H254" s="4"/>
      <c r="I254" s="4"/>
      <c r="J254" s="4"/>
    </row>
    <row r="255" spans="1:10">
      <c r="A255" s="4"/>
      <c r="B255" s="40"/>
      <c r="C255" s="4"/>
      <c r="G255" s="4"/>
      <c r="H255" s="4"/>
      <c r="I255" s="4"/>
      <c r="J255" s="4"/>
    </row>
    <row r="256" spans="1:10">
      <c r="A256" s="4"/>
      <c r="B256" s="40"/>
      <c r="C256" s="4"/>
      <c r="G256" s="4"/>
      <c r="H256" s="4"/>
      <c r="I256" s="4"/>
      <c r="J256" s="4"/>
    </row>
    <row r="257" spans="1:10">
      <c r="A257" s="4"/>
      <c r="B257" s="40"/>
      <c r="C257" s="4"/>
      <c r="G257" s="4"/>
      <c r="H257" s="4"/>
      <c r="I257" s="4"/>
      <c r="J257" s="4"/>
    </row>
    <row r="258" spans="1:10">
      <c r="A258" s="4"/>
      <c r="B258" s="40"/>
      <c r="C258" s="4"/>
      <c r="G258" s="4"/>
      <c r="H258" s="4"/>
      <c r="I258" s="4"/>
      <c r="J258" s="4"/>
    </row>
    <row r="259" spans="1:10">
      <c r="A259" s="4"/>
      <c r="B259" s="40"/>
      <c r="C259" s="4"/>
      <c r="G259" s="4"/>
      <c r="H259" s="4"/>
      <c r="I259" s="4"/>
      <c r="J259" s="4"/>
    </row>
    <row r="260" spans="1:10">
      <c r="A260" s="4"/>
      <c r="B260" s="40"/>
      <c r="C260" s="4"/>
      <c r="G260" s="4"/>
      <c r="H260" s="4"/>
      <c r="I260" s="4"/>
      <c r="J260" s="4"/>
    </row>
    <row r="261" spans="1:10">
      <c r="A261" s="4"/>
      <c r="B261" s="40"/>
      <c r="C261" s="4"/>
      <c r="G261" s="4"/>
      <c r="H261" s="4"/>
      <c r="I261" s="4"/>
      <c r="J261" s="4"/>
    </row>
    <row r="262" spans="1:10">
      <c r="A262" s="4"/>
      <c r="B262" s="40"/>
      <c r="C262" s="4"/>
      <c r="G262" s="4"/>
      <c r="H262" s="4"/>
      <c r="I262" s="4"/>
      <c r="J262" s="4"/>
    </row>
    <row r="263" spans="1:10">
      <c r="A263" s="4"/>
      <c r="B263" s="40"/>
      <c r="C263" s="4"/>
      <c r="G263" s="4"/>
      <c r="H263" s="4"/>
      <c r="I263" s="4"/>
      <c r="J263" s="4"/>
    </row>
    <row r="264" spans="1:10">
      <c r="A264" s="4"/>
      <c r="B264" s="40"/>
      <c r="C264" s="4"/>
      <c r="G264" s="4"/>
      <c r="H264" s="4"/>
      <c r="I264" s="4"/>
      <c r="J264" s="4"/>
    </row>
    <row r="265" spans="1:10">
      <c r="A265" s="4"/>
      <c r="B265" s="40"/>
      <c r="C265" s="4"/>
      <c r="G265" s="4"/>
      <c r="H265" s="4"/>
      <c r="I265" s="4"/>
      <c r="J265" s="4"/>
    </row>
    <row r="266" spans="1:10">
      <c r="A266" s="4"/>
      <c r="B266" s="40"/>
      <c r="C266" s="4"/>
      <c r="G266" s="4"/>
      <c r="H266" s="4"/>
      <c r="I266" s="4"/>
      <c r="J266" s="4"/>
    </row>
    <row r="267" spans="1:10">
      <c r="A267" s="4"/>
      <c r="B267" s="40"/>
      <c r="C267" s="4"/>
      <c r="G267" s="4"/>
      <c r="H267" s="4"/>
      <c r="I267" s="4"/>
      <c r="J267" s="4"/>
    </row>
    <row r="268" spans="1:10">
      <c r="A268" s="4"/>
      <c r="B268" s="40"/>
      <c r="C268" s="4"/>
      <c r="G268" s="4"/>
      <c r="H268" s="4"/>
      <c r="I268" s="4"/>
      <c r="J268" s="4"/>
    </row>
    <row r="269" spans="1:10">
      <c r="A269" s="4"/>
      <c r="B269" s="40"/>
      <c r="C269" s="4"/>
      <c r="G269" s="4"/>
      <c r="H269" s="4"/>
      <c r="I269" s="4"/>
      <c r="J269" s="4"/>
    </row>
    <row r="270" spans="1:10">
      <c r="A270" s="4"/>
      <c r="B270" s="40"/>
      <c r="C270" s="4"/>
      <c r="G270" s="4"/>
      <c r="H270" s="4"/>
      <c r="I270" s="4"/>
      <c r="J270" s="4"/>
    </row>
    <row r="271" spans="1:10">
      <c r="A271" s="4"/>
      <c r="B271" s="40"/>
      <c r="C271" s="4"/>
      <c r="G271" s="4"/>
      <c r="H271" s="4"/>
      <c r="I271" s="4"/>
      <c r="J271" s="4"/>
    </row>
    <row r="272" spans="1:10">
      <c r="A272" s="4"/>
      <c r="B272" s="40"/>
      <c r="C272" s="4"/>
      <c r="G272" s="4"/>
      <c r="H272" s="4"/>
      <c r="I272" s="4"/>
      <c r="J272" s="4"/>
    </row>
    <row r="273" spans="1:10">
      <c r="A273" s="4"/>
      <c r="B273" s="40"/>
      <c r="C273" s="4"/>
      <c r="G273" s="4"/>
      <c r="H273" s="4"/>
      <c r="I273" s="4"/>
      <c r="J273" s="4"/>
    </row>
    <row r="274" spans="1:10">
      <c r="A274" s="4"/>
      <c r="B274" s="40"/>
      <c r="C274" s="4"/>
      <c r="G274" s="4"/>
      <c r="H274" s="4"/>
      <c r="I274" s="4"/>
      <c r="J274" s="4"/>
    </row>
    <row r="275" spans="1:10">
      <c r="A275" s="4"/>
      <c r="B275" s="40"/>
      <c r="C275" s="4"/>
      <c r="G275" s="4"/>
      <c r="H275" s="4"/>
      <c r="I275" s="4"/>
      <c r="J275" s="4"/>
    </row>
    <row r="276" spans="1:10">
      <c r="A276" s="4"/>
      <c r="B276" s="40"/>
      <c r="C276" s="4"/>
      <c r="G276" s="4"/>
      <c r="H276" s="4"/>
      <c r="I276" s="4"/>
      <c r="J276" s="4"/>
    </row>
    <row r="277" spans="1:10">
      <c r="A277" s="4"/>
      <c r="B277" s="40"/>
      <c r="C277" s="4"/>
      <c r="G277" s="4"/>
      <c r="H277" s="4"/>
      <c r="I277" s="4"/>
      <c r="J277" s="4"/>
    </row>
    <row r="278" spans="1:10">
      <c r="A278" s="4"/>
      <c r="B278" s="40"/>
      <c r="C278" s="4"/>
      <c r="G278" s="4"/>
      <c r="H278" s="4"/>
      <c r="I278" s="4"/>
      <c r="J278" s="4"/>
    </row>
    <row r="279" spans="1:10">
      <c r="A279" s="4"/>
      <c r="B279" s="40"/>
      <c r="C279" s="4"/>
      <c r="G279" s="4"/>
      <c r="H279" s="4"/>
      <c r="I279" s="4"/>
      <c r="J279" s="4"/>
    </row>
    <row r="280" spans="1:10">
      <c r="A280" s="4"/>
      <c r="B280" s="40"/>
      <c r="C280" s="4"/>
      <c r="G280" s="4"/>
      <c r="H280" s="4"/>
      <c r="I280" s="4"/>
      <c r="J280" s="4"/>
    </row>
    <row r="281" spans="1:10">
      <c r="A281" s="4"/>
      <c r="B281" s="40"/>
      <c r="C281" s="4"/>
      <c r="G281" s="4"/>
      <c r="H281" s="4"/>
      <c r="I281" s="4"/>
      <c r="J281" s="4"/>
    </row>
    <row r="282" spans="1:10">
      <c r="A282" s="4"/>
      <c r="B282" s="40"/>
      <c r="C282" s="4"/>
      <c r="G282" s="4"/>
      <c r="H282" s="4"/>
      <c r="I282" s="4"/>
      <c r="J282" s="4"/>
    </row>
    <row r="283" spans="1:10">
      <c r="A283" s="4"/>
      <c r="B283" s="40"/>
      <c r="C283" s="4"/>
      <c r="G283" s="4"/>
      <c r="H283" s="4"/>
      <c r="I283" s="4"/>
      <c r="J283" s="4"/>
    </row>
    <row r="284" spans="1:10">
      <c r="A284" s="4"/>
      <c r="B284" s="40"/>
      <c r="C284" s="4"/>
      <c r="G284" s="4"/>
      <c r="H284" s="4"/>
      <c r="I284" s="4"/>
      <c r="J284" s="4"/>
    </row>
    <row r="285" spans="1:10">
      <c r="A285" s="4"/>
      <c r="B285" s="40"/>
      <c r="C285" s="4"/>
      <c r="G285" s="4"/>
      <c r="H285" s="4"/>
      <c r="I285" s="4"/>
      <c r="J285" s="4"/>
    </row>
    <row r="286" spans="1:10">
      <c r="A286" s="4"/>
      <c r="B286" s="40"/>
      <c r="C286" s="4"/>
      <c r="G286" s="4"/>
      <c r="H286" s="4"/>
      <c r="I286" s="4"/>
      <c r="J286" s="4"/>
    </row>
    <row r="287" spans="1:10">
      <c r="A287" s="4"/>
      <c r="B287" s="40"/>
      <c r="C287" s="4"/>
      <c r="G287" s="4"/>
      <c r="H287" s="4"/>
      <c r="I287" s="4"/>
      <c r="J287" s="4"/>
    </row>
    <row r="288" spans="1:10">
      <c r="A288" s="4"/>
      <c r="B288" s="40"/>
      <c r="C288" s="4"/>
      <c r="G288" s="4"/>
      <c r="H288" s="4"/>
      <c r="I288" s="4"/>
      <c r="J288" s="4"/>
    </row>
    <row r="289" spans="1:10">
      <c r="A289" s="4"/>
      <c r="B289" s="40"/>
      <c r="C289" s="4"/>
      <c r="G289" s="4"/>
      <c r="H289" s="4"/>
      <c r="I289" s="4"/>
      <c r="J289" s="4"/>
    </row>
    <row r="290" spans="1:10">
      <c r="A290" s="4"/>
      <c r="B290" s="40"/>
      <c r="C290" s="4"/>
      <c r="G290" s="4"/>
      <c r="H290" s="4"/>
      <c r="I290" s="4"/>
      <c r="J290" s="4"/>
    </row>
    <row r="291" spans="1:10">
      <c r="A291" s="4"/>
      <c r="B291" s="40"/>
      <c r="C291" s="4"/>
      <c r="G291" s="4"/>
      <c r="H291" s="4"/>
      <c r="I291" s="4"/>
      <c r="J291" s="4"/>
    </row>
    <row r="292" spans="1:10">
      <c r="A292" s="4"/>
      <c r="B292" s="40"/>
      <c r="C292" s="4"/>
      <c r="G292" s="4"/>
      <c r="H292" s="4"/>
      <c r="I292" s="4"/>
      <c r="J292" s="4"/>
    </row>
    <row r="293" spans="1:10">
      <c r="A293" s="4"/>
      <c r="B293" s="40"/>
      <c r="C293" s="4"/>
      <c r="G293" s="4"/>
      <c r="H293" s="4"/>
      <c r="I293" s="4"/>
      <c r="J293" s="4"/>
    </row>
    <row r="294" spans="1:10">
      <c r="A294" s="4"/>
      <c r="B294" s="40"/>
      <c r="C294" s="4"/>
      <c r="G294" s="4"/>
      <c r="H294" s="4"/>
      <c r="I294" s="4"/>
      <c r="J294" s="4"/>
    </row>
    <row r="295" spans="1:10">
      <c r="A295" s="4"/>
      <c r="B295" s="40"/>
      <c r="C295" s="4"/>
      <c r="G295" s="4"/>
      <c r="H295" s="4"/>
      <c r="I295" s="4"/>
      <c r="J295" s="4"/>
    </row>
    <row r="296" spans="1:10">
      <c r="A296" s="4"/>
      <c r="B296" s="40"/>
      <c r="C296" s="4"/>
      <c r="G296" s="4"/>
      <c r="H296" s="4"/>
      <c r="I296" s="4"/>
      <c r="J296" s="4"/>
    </row>
    <row r="297" spans="1:10">
      <c r="A297" s="4"/>
      <c r="B297" s="40"/>
      <c r="C297" s="4"/>
      <c r="G297" s="4"/>
      <c r="H297" s="4"/>
      <c r="I297" s="4"/>
      <c r="J297" s="4"/>
    </row>
    <row r="298" spans="1:10">
      <c r="A298" s="4"/>
      <c r="B298" s="40"/>
      <c r="C298" s="4"/>
      <c r="G298" s="4"/>
      <c r="H298" s="4"/>
      <c r="I298" s="4"/>
      <c r="J298" s="4"/>
    </row>
    <row r="299" spans="1:10">
      <c r="A299" s="4"/>
      <c r="B299" s="40"/>
      <c r="C299" s="4"/>
      <c r="G299" s="4"/>
      <c r="H299" s="4"/>
      <c r="I299" s="4"/>
      <c r="J299" s="4"/>
    </row>
    <row r="300" spans="1:10">
      <c r="A300" s="4"/>
      <c r="B300" s="40"/>
      <c r="C300" s="4"/>
      <c r="G300" s="4"/>
      <c r="H300" s="4"/>
      <c r="I300" s="4"/>
      <c r="J300" s="4"/>
    </row>
    <row r="301" spans="1:10">
      <c r="A301" s="4"/>
      <c r="B301" s="40"/>
      <c r="C301" s="4"/>
      <c r="G301" s="4"/>
      <c r="H301" s="4"/>
      <c r="I301" s="4"/>
      <c r="J301" s="4"/>
    </row>
    <row r="302" spans="1:10">
      <c r="A302" s="4"/>
      <c r="B302" s="40"/>
      <c r="C302" s="4"/>
      <c r="G302" s="4"/>
      <c r="H302" s="4"/>
      <c r="I302" s="4"/>
      <c r="J302" s="4"/>
    </row>
    <row r="303" spans="1:10">
      <c r="A303" s="4"/>
      <c r="B303" s="40"/>
      <c r="C303" s="4"/>
      <c r="G303" s="4"/>
      <c r="H303" s="4"/>
      <c r="I303" s="4"/>
      <c r="J303" s="4"/>
    </row>
    <row r="304" spans="1:10">
      <c r="A304" s="4"/>
      <c r="B304" s="40"/>
      <c r="C304" s="4"/>
      <c r="G304" s="4"/>
      <c r="H304" s="4"/>
      <c r="I304" s="4"/>
      <c r="J304" s="4"/>
    </row>
    <row r="305" spans="1:10">
      <c r="A305" s="4"/>
      <c r="B305" s="40"/>
      <c r="C305" s="4"/>
      <c r="G305" s="4"/>
      <c r="H305" s="4"/>
      <c r="I305" s="4"/>
      <c r="J305" s="4"/>
    </row>
    <row r="306" spans="1:10">
      <c r="A306" s="4"/>
      <c r="B306" s="40"/>
      <c r="C306" s="4"/>
      <c r="G306" s="4"/>
      <c r="H306" s="4"/>
      <c r="I306" s="4"/>
      <c r="J306" s="4"/>
    </row>
    <row r="307" spans="1:10">
      <c r="A307" s="4"/>
      <c r="B307" s="40"/>
      <c r="C307" s="4"/>
      <c r="G307" s="4"/>
      <c r="H307" s="4"/>
      <c r="I307" s="4"/>
      <c r="J307" s="4"/>
    </row>
    <row r="308" spans="1:10">
      <c r="A308" s="4"/>
      <c r="B308" s="40"/>
      <c r="C308" s="4"/>
      <c r="G308" s="4"/>
      <c r="H308" s="4"/>
      <c r="I308" s="4"/>
      <c r="J308" s="4"/>
    </row>
    <row r="309" spans="1:10">
      <c r="A309" s="4"/>
      <c r="B309" s="40"/>
      <c r="C309" s="4"/>
      <c r="G309" s="4"/>
      <c r="H309" s="4"/>
      <c r="I309" s="4"/>
      <c r="J309" s="4"/>
    </row>
    <row r="310" spans="1:10">
      <c r="A310" s="4"/>
      <c r="B310" s="40"/>
      <c r="C310" s="4"/>
      <c r="G310" s="4"/>
      <c r="H310" s="4"/>
      <c r="I310" s="4"/>
      <c r="J310" s="4"/>
    </row>
    <row r="311" spans="1:10">
      <c r="A311" s="4"/>
      <c r="B311" s="40"/>
      <c r="C311" s="4"/>
      <c r="G311" s="4"/>
      <c r="H311" s="4"/>
      <c r="I311" s="4"/>
      <c r="J311" s="4"/>
    </row>
    <row r="312" spans="1:10">
      <c r="A312" s="4"/>
      <c r="B312" s="40"/>
      <c r="C312" s="4"/>
      <c r="G312" s="4"/>
      <c r="H312" s="4"/>
      <c r="I312" s="4"/>
      <c r="J312" s="4"/>
    </row>
    <row r="313" spans="1:10">
      <c r="A313" s="4"/>
      <c r="B313" s="40"/>
      <c r="C313" s="4"/>
      <c r="G313" s="4"/>
      <c r="H313" s="4"/>
      <c r="I313" s="4"/>
      <c r="J313" s="4"/>
    </row>
    <row r="314" spans="1:10">
      <c r="A314" s="4"/>
      <c r="B314" s="40"/>
      <c r="C314" s="4"/>
      <c r="G314" s="4"/>
      <c r="H314" s="4"/>
      <c r="I314" s="4"/>
      <c r="J314" s="4"/>
    </row>
    <row r="315" spans="1:10">
      <c r="A315" s="4"/>
      <c r="B315" s="40"/>
      <c r="C315" s="4"/>
      <c r="G315" s="4"/>
      <c r="H315" s="4"/>
      <c r="I315" s="4"/>
      <c r="J315" s="4"/>
    </row>
    <row r="316" spans="1:10">
      <c r="A316" s="4"/>
      <c r="B316" s="40"/>
      <c r="C316" s="4"/>
      <c r="G316" s="4"/>
      <c r="H316" s="4"/>
      <c r="I316" s="4"/>
      <c r="J316" s="4"/>
    </row>
    <row r="317" spans="1:10">
      <c r="A317" s="4"/>
      <c r="B317" s="40"/>
      <c r="C317" s="4"/>
      <c r="G317" s="4"/>
      <c r="H317" s="4"/>
      <c r="I317" s="4"/>
      <c r="J317" s="4"/>
    </row>
    <row r="318" spans="1:10">
      <c r="A318" s="4"/>
      <c r="B318" s="40"/>
      <c r="C318" s="4"/>
      <c r="G318" s="4"/>
      <c r="H318" s="4"/>
      <c r="I318" s="4"/>
      <c r="J318" s="4"/>
    </row>
    <row r="319" spans="1:10">
      <c r="A319" s="4"/>
      <c r="B319" s="40"/>
      <c r="C319" s="4"/>
      <c r="G319" s="4"/>
      <c r="H319" s="4"/>
      <c r="I319" s="4"/>
      <c r="J319" s="4"/>
    </row>
    <row r="320" spans="1:10">
      <c r="A320" s="4"/>
      <c r="B320" s="40"/>
      <c r="C320" s="4"/>
      <c r="G320" s="4"/>
      <c r="H320" s="4"/>
      <c r="I320" s="4"/>
      <c r="J320" s="4"/>
    </row>
    <row r="321" spans="1:10">
      <c r="A321" s="4"/>
      <c r="B321" s="40"/>
      <c r="C321" s="4"/>
      <c r="G321" s="4"/>
      <c r="H321" s="4"/>
      <c r="I321" s="4"/>
      <c r="J321" s="4"/>
    </row>
    <row r="322" spans="1:10">
      <c r="A322" s="4"/>
      <c r="B322" s="40"/>
      <c r="C322" s="4"/>
      <c r="G322" s="4"/>
      <c r="H322" s="4"/>
      <c r="I322" s="4"/>
      <c r="J322" s="4"/>
    </row>
    <row r="323" spans="1:10">
      <c r="A323" s="4"/>
      <c r="B323" s="40"/>
      <c r="C323" s="4"/>
      <c r="G323" s="4"/>
      <c r="H323" s="4"/>
      <c r="I323" s="4"/>
      <c r="J323" s="4"/>
    </row>
    <row r="324" spans="1:10">
      <c r="A324" s="4"/>
      <c r="B324" s="40"/>
      <c r="C324" s="4"/>
      <c r="G324" s="4"/>
      <c r="H324" s="4"/>
      <c r="I324" s="4"/>
      <c r="J324" s="4"/>
    </row>
    <row r="325" spans="1:10">
      <c r="A325" s="4"/>
      <c r="B325" s="40"/>
      <c r="C325" s="4"/>
      <c r="G325" s="4"/>
      <c r="H325" s="4"/>
      <c r="I325" s="4"/>
      <c r="J325" s="4"/>
    </row>
    <row r="326" spans="1:10">
      <c r="A326" s="4"/>
      <c r="B326" s="40"/>
      <c r="C326" s="4"/>
      <c r="G326" s="4"/>
      <c r="H326" s="4"/>
      <c r="I326" s="4"/>
      <c r="J326" s="4"/>
    </row>
    <row r="327" spans="1:10">
      <c r="A327" s="4"/>
      <c r="B327" s="40"/>
      <c r="C327" s="4"/>
      <c r="G327" s="4"/>
      <c r="H327" s="4"/>
      <c r="I327" s="4"/>
      <c r="J327" s="4"/>
    </row>
    <row r="328" spans="1:10">
      <c r="A328" s="4"/>
      <c r="B328" s="40"/>
      <c r="C328" s="4"/>
      <c r="G328" s="4"/>
      <c r="H328" s="4"/>
      <c r="I328" s="4"/>
      <c r="J328" s="4"/>
    </row>
    <row r="329" spans="1:10">
      <c r="A329" s="4"/>
      <c r="B329" s="40"/>
      <c r="C329" s="4"/>
      <c r="G329" s="4"/>
      <c r="H329" s="4"/>
      <c r="I329" s="4"/>
      <c r="J329" s="4"/>
    </row>
    <row r="330" spans="1:10">
      <c r="A330" s="4"/>
      <c r="B330" s="40"/>
      <c r="C330" s="4"/>
      <c r="G330" s="4"/>
      <c r="H330" s="4"/>
      <c r="I330" s="4"/>
      <c r="J330" s="4"/>
    </row>
  </sheetData>
  <mergeCells count="6">
    <mergeCell ref="A5:L5"/>
    <mergeCell ref="A11:L11"/>
    <mergeCell ref="A10:L10"/>
    <mergeCell ref="C15:F15"/>
    <mergeCell ref="G15:J15"/>
    <mergeCell ref="K15:N15"/>
  </mergeCells>
  <phoneticPr fontId="0" type="noConversion"/>
  <pageMargins left="0.23622047244094491" right="0.23622047244094491" top="0.74803149606299213" bottom="0.74803149606299213" header="0.31496062992125984" footer="0.31496062992125984"/>
  <pageSetup scale="85" fitToHeight="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</dc:creator>
  <cp:lastModifiedBy>Mariya Ivanova</cp:lastModifiedBy>
  <cp:lastPrinted>2017-07-03T07:59:05Z</cp:lastPrinted>
  <dcterms:created xsi:type="dcterms:W3CDTF">2004-01-13T12:54:45Z</dcterms:created>
  <dcterms:modified xsi:type="dcterms:W3CDTF">2017-07-06T08:26:00Z</dcterms:modified>
</cp:coreProperties>
</file>